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A101 Vitus Team\[個人]\Connie\For張簡事務\各組報表彙整\A104-107\"/>
    </mc:Choice>
  </mc:AlternateContent>
  <bookViews>
    <workbookView xWindow="0" yWindow="0" windowWidth="19200" windowHeight="8258" tabRatio="729"/>
  </bookViews>
  <sheets>
    <sheet name="總表" sheetId="4" r:id="rId1"/>
    <sheet name="Media Daily Summary" sheetId="5" r:id="rId2"/>
    <sheet name="卡提諾" sheetId="30" r:id="rId3"/>
    <sheet name="電豹" sheetId="7" r:id="rId4"/>
    <sheet name="Google" sheetId="16" state="hidden" r:id="rId5"/>
    <sheet name="FB-Link" sheetId="27" state="hidden" r:id="rId6"/>
    <sheet name="Facebook" sheetId="19" r:id="rId7"/>
    <sheet name="Youtube" sheetId="28" state="hidden" r:id="rId8"/>
    <sheet name="PPS" sheetId="29" state="hidden" r:id="rId9"/>
    <sheet name="Yahoo" sheetId="10" state="hidden" r:id="rId10"/>
    <sheet name="三立" sheetId="33" r:id="rId11"/>
    <sheet name="UDN" sheetId="32" r:id="rId12"/>
    <sheet name="窩客島" sheetId="31" r:id="rId13"/>
    <sheet name="Nownews" sheetId="21" r:id="rId14"/>
    <sheet name="JAG" sheetId="23" state="hidden" r:id="rId15"/>
    <sheet name="廣編彙整" sheetId="25" r:id="rId16"/>
  </sheets>
  <definedNames>
    <definedName name="_xlnm._FilterDatabase" localSheetId="15" hidden="1">廣編彙整!$B$2:$D$2</definedName>
  </definedNames>
  <calcPr calcId="152511"/>
</workbook>
</file>

<file path=xl/calcChain.xml><?xml version="1.0" encoding="utf-8"?>
<calcChain xmlns="http://schemas.openxmlformats.org/spreadsheetml/2006/main">
  <c r="M42" i="21" l="1"/>
  <c r="L42" i="21"/>
  <c r="K42" i="21"/>
  <c r="J42" i="21"/>
  <c r="I42" i="21"/>
  <c r="H42" i="21"/>
  <c r="M9" i="21"/>
  <c r="L9" i="21"/>
  <c r="L43" i="21" s="1"/>
  <c r="K9" i="21"/>
  <c r="J9" i="21"/>
  <c r="I9" i="21"/>
  <c r="H9" i="21"/>
  <c r="M8" i="21"/>
  <c r="J5" i="21"/>
  <c r="I8" i="21" s="1"/>
  <c r="Z47" i="5"/>
  <c r="AA47" i="5"/>
  <c r="AB47" i="5"/>
  <c r="AC47" i="5"/>
  <c r="Z63" i="5"/>
  <c r="AC63" i="5" s="1"/>
  <c r="AA63" i="5"/>
  <c r="AB63" i="5"/>
  <c r="Z64" i="5"/>
  <c r="AC64" i="5" s="1"/>
  <c r="AA64" i="5"/>
  <c r="AB64" i="5"/>
  <c r="Z65" i="5"/>
  <c r="AA65" i="5"/>
  <c r="AC65" i="5" s="1"/>
  <c r="AB65" i="5"/>
  <c r="Z66" i="5"/>
  <c r="AA66" i="5"/>
  <c r="AC66" i="5" s="1"/>
  <c r="AB66" i="5"/>
  <c r="Z67" i="5"/>
  <c r="AA67" i="5"/>
  <c r="AB67" i="5"/>
  <c r="Z68" i="5"/>
  <c r="AA68" i="5"/>
  <c r="AB68" i="5"/>
  <c r="Z69" i="5"/>
  <c r="AA69" i="5"/>
  <c r="AC69" i="5" s="1"/>
  <c r="AB69" i="5"/>
  <c r="K8" i="21" l="1"/>
  <c r="H8" i="21"/>
  <c r="J8" i="21" s="1"/>
  <c r="AC67" i="5"/>
  <c r="AC68" i="5"/>
  <c r="X15" i="30" l="1"/>
  <c r="X16" i="30"/>
  <c r="X17" i="30"/>
  <c r="X18" i="30"/>
  <c r="Q7" i="30"/>
  <c r="C22" i="30"/>
  <c r="O22" i="30"/>
  <c r="N22" i="30"/>
  <c r="L22" i="30"/>
  <c r="K22" i="30"/>
  <c r="I22" i="30"/>
  <c r="H22" i="30"/>
  <c r="G5" i="5" l="1"/>
  <c r="AN10" i="21"/>
  <c r="AN7" i="21"/>
  <c r="AN41" i="21"/>
  <c r="AN40" i="21"/>
  <c r="AN39" i="21"/>
  <c r="AN38" i="21"/>
  <c r="AN37" i="21"/>
  <c r="AN36" i="21"/>
  <c r="AN35" i="21"/>
  <c r="AN34" i="21"/>
  <c r="AN33" i="21"/>
  <c r="AN32" i="21"/>
  <c r="AN31" i="21"/>
  <c r="AN30" i="21"/>
  <c r="AN29" i="21"/>
  <c r="AN28" i="21"/>
  <c r="AN27" i="21"/>
  <c r="AN26" i="21"/>
  <c r="AN25" i="21"/>
  <c r="AN24" i="21"/>
  <c r="AN23" i="21"/>
  <c r="AN22" i="21"/>
  <c r="AN21" i="21"/>
  <c r="AN20" i="21"/>
  <c r="AN19" i="21"/>
  <c r="AN18" i="21"/>
  <c r="AN17" i="21"/>
  <c r="AN16" i="21"/>
  <c r="AN15" i="21"/>
  <c r="AN14" i="21"/>
  <c r="AN13" i="21"/>
  <c r="AN12" i="21"/>
  <c r="AN11" i="21"/>
  <c r="AN8" i="21"/>
  <c r="AN9" i="21"/>
  <c r="AN43" i="21" s="1"/>
  <c r="L38" i="31"/>
  <c r="M38" i="31"/>
  <c r="N38" i="31"/>
  <c r="O38" i="31"/>
  <c r="P38" i="31"/>
  <c r="Q38" i="31"/>
  <c r="R38" i="31"/>
  <c r="S38" i="31" s="1"/>
  <c r="L39" i="31"/>
  <c r="M39" i="31"/>
  <c r="N39" i="31"/>
  <c r="O39" i="31"/>
  <c r="P39" i="31"/>
  <c r="Q39" i="31"/>
  <c r="R39" i="31"/>
  <c r="S39" i="31" l="1"/>
  <c r="AN42" i="21"/>
  <c r="E21" i="30" l="1"/>
  <c r="R18" i="30" l="1"/>
  <c r="S16" i="30"/>
  <c r="Q15" i="30"/>
  <c r="R15" i="30"/>
  <c r="S15" i="30"/>
  <c r="T15" i="30"/>
  <c r="U15" i="30"/>
  <c r="V15" i="30"/>
  <c r="W15" i="30"/>
  <c r="Q16" i="30"/>
  <c r="R16" i="30"/>
  <c r="T16" i="30"/>
  <c r="U16" i="30"/>
  <c r="V16" i="30"/>
  <c r="W16" i="30"/>
  <c r="Q17" i="30"/>
  <c r="R17" i="30"/>
  <c r="S17" i="30"/>
  <c r="T17" i="30"/>
  <c r="U17" i="30"/>
  <c r="V17" i="30"/>
  <c r="W17" i="30"/>
  <c r="Q18" i="30"/>
  <c r="S18" i="30"/>
  <c r="T18" i="30"/>
  <c r="U18" i="30"/>
  <c r="V18" i="30"/>
  <c r="W18" i="30"/>
  <c r="P15" i="30"/>
  <c r="P16" i="30"/>
  <c r="P17" i="30"/>
  <c r="P18" i="30"/>
  <c r="M15" i="30"/>
  <c r="M16" i="30"/>
  <c r="M17" i="30"/>
  <c r="M18" i="30"/>
  <c r="H9" i="30"/>
  <c r="J15" i="30"/>
  <c r="J16" i="30"/>
  <c r="J17" i="30"/>
  <c r="J18" i="30"/>
  <c r="D9" i="30" l="1"/>
  <c r="U10" i="4" l="1"/>
  <c r="R10" i="4"/>
  <c r="O10" i="4"/>
  <c r="L10" i="4"/>
  <c r="L17" i="4"/>
  <c r="M16" i="33"/>
  <c r="M7" i="33"/>
  <c r="Q16" i="33"/>
  <c r="G16" i="33"/>
  <c r="C16" i="33"/>
  <c r="M17" i="4" l="1"/>
  <c r="P7" i="5" l="1"/>
  <c r="R14" i="4" s="1"/>
  <c r="R17" i="4" s="1"/>
  <c r="O7" i="5"/>
  <c r="R13" i="4" s="1"/>
  <c r="N7" i="5"/>
  <c r="R12" i="4" s="1"/>
  <c r="R18" i="4" s="1"/>
  <c r="Q7" i="5" l="1"/>
  <c r="M21" i="5"/>
  <c r="M9" i="5"/>
  <c r="P14" i="4" s="1"/>
  <c r="J8" i="5"/>
  <c r="J7" i="5"/>
  <c r="L12" i="4" s="1"/>
  <c r="L18" i="4" s="1"/>
  <c r="P17" i="4" l="1"/>
  <c r="P16" i="4"/>
  <c r="F13" i="19"/>
  <c r="F12" i="19"/>
  <c r="F11" i="19"/>
  <c r="F10" i="19"/>
  <c r="H7" i="5" l="1"/>
  <c r="I13" i="4" s="1"/>
  <c r="I19" i="4" s="1"/>
  <c r="K8" i="5"/>
  <c r="M70" i="5"/>
  <c r="H8" i="5" l="1"/>
  <c r="G40" i="31"/>
  <c r="G9" i="31"/>
  <c r="G41" i="31" s="1"/>
  <c r="G8" i="31"/>
  <c r="L16" i="31"/>
  <c r="M16" i="31"/>
  <c r="N16" i="31"/>
  <c r="O16" i="31"/>
  <c r="P16" i="31"/>
  <c r="T23" i="5" s="1"/>
  <c r="Q16" i="31"/>
  <c r="R23" i="5" s="1"/>
  <c r="R16" i="31"/>
  <c r="S23" i="5" s="1"/>
  <c r="L17" i="31"/>
  <c r="M17" i="31"/>
  <c r="N17" i="31"/>
  <c r="O17" i="31"/>
  <c r="P17" i="31"/>
  <c r="T24" i="5" s="1"/>
  <c r="AB24" i="5" s="1"/>
  <c r="Q17" i="31"/>
  <c r="R24" i="5" s="1"/>
  <c r="Z24" i="5" s="1"/>
  <c r="R17" i="31"/>
  <c r="S24" i="5" s="1"/>
  <c r="L18" i="31"/>
  <c r="M18" i="31"/>
  <c r="N18" i="31"/>
  <c r="O18" i="31"/>
  <c r="P18" i="31"/>
  <c r="T25" i="5" s="1"/>
  <c r="Q18" i="31"/>
  <c r="R25" i="5" s="1"/>
  <c r="R18" i="31"/>
  <c r="S25" i="5" s="1"/>
  <c r="L19" i="31"/>
  <c r="M19" i="31"/>
  <c r="N19" i="31"/>
  <c r="O19" i="31"/>
  <c r="P19" i="31"/>
  <c r="T26" i="5" s="1"/>
  <c r="Q19" i="31"/>
  <c r="R26" i="5" s="1"/>
  <c r="R19" i="31"/>
  <c r="L20" i="31"/>
  <c r="M20" i="31"/>
  <c r="N20" i="31"/>
  <c r="O20" i="31"/>
  <c r="P20" i="31"/>
  <c r="T27" i="5" s="1"/>
  <c r="Q20" i="31"/>
  <c r="R27" i="5" s="1"/>
  <c r="R20" i="31"/>
  <c r="S27" i="5" s="1"/>
  <c r="L21" i="31"/>
  <c r="M21" i="31"/>
  <c r="N21" i="31"/>
  <c r="O21" i="31"/>
  <c r="P21" i="31"/>
  <c r="T28" i="5" s="1"/>
  <c r="Q21" i="31"/>
  <c r="R28" i="5" s="1"/>
  <c r="R21" i="31"/>
  <c r="S28" i="5" s="1"/>
  <c r="L22" i="31"/>
  <c r="M22" i="31"/>
  <c r="N22" i="31"/>
  <c r="O22" i="31"/>
  <c r="P22" i="31"/>
  <c r="T29" i="5" s="1"/>
  <c r="Q22" i="31"/>
  <c r="R29" i="5" s="1"/>
  <c r="R22" i="31"/>
  <c r="S29" i="5" s="1"/>
  <c r="L23" i="31"/>
  <c r="M23" i="31"/>
  <c r="N23" i="31"/>
  <c r="O23" i="31"/>
  <c r="P23" i="31"/>
  <c r="T30" i="5" s="1"/>
  <c r="Q23" i="31"/>
  <c r="R30" i="5" s="1"/>
  <c r="R23" i="31"/>
  <c r="L24" i="31"/>
  <c r="M24" i="31"/>
  <c r="N24" i="31"/>
  <c r="O24" i="31"/>
  <c r="P24" i="31"/>
  <c r="T31" i="5" s="1"/>
  <c r="Q24" i="31"/>
  <c r="R31" i="5" s="1"/>
  <c r="R24" i="31"/>
  <c r="S31" i="5" s="1"/>
  <c r="L25" i="31"/>
  <c r="M25" i="31"/>
  <c r="N25" i="31"/>
  <c r="O25" i="31"/>
  <c r="P25" i="31"/>
  <c r="T32" i="5" s="1"/>
  <c r="AB32" i="5" s="1"/>
  <c r="Q25" i="31"/>
  <c r="R32" i="5" s="1"/>
  <c r="R25" i="31"/>
  <c r="S32" i="5" s="1"/>
  <c r="L26" i="31"/>
  <c r="M26" i="31"/>
  <c r="N26" i="31"/>
  <c r="O26" i="31"/>
  <c r="P26" i="31"/>
  <c r="T33" i="5" s="1"/>
  <c r="AB33" i="5" s="1"/>
  <c r="Q26" i="31"/>
  <c r="R33" i="5" s="1"/>
  <c r="R26" i="31"/>
  <c r="L27" i="31"/>
  <c r="M27" i="31"/>
  <c r="N27" i="31"/>
  <c r="O27" i="31"/>
  <c r="P27" i="31"/>
  <c r="T34" i="5" s="1"/>
  <c r="AB34" i="5" s="1"/>
  <c r="Q27" i="31"/>
  <c r="R34" i="5" s="1"/>
  <c r="R27" i="31"/>
  <c r="L28" i="31"/>
  <c r="M28" i="31"/>
  <c r="N28" i="31"/>
  <c r="O28" i="31"/>
  <c r="P28" i="31"/>
  <c r="T35" i="5" s="1"/>
  <c r="AB35" i="5" s="1"/>
  <c r="Q28" i="31"/>
  <c r="R35" i="5" s="1"/>
  <c r="R28" i="31"/>
  <c r="S35" i="5" s="1"/>
  <c r="L29" i="31"/>
  <c r="M29" i="31"/>
  <c r="N29" i="31"/>
  <c r="O29" i="31"/>
  <c r="P29" i="31"/>
  <c r="T36" i="5" s="1"/>
  <c r="AB36" i="5" s="1"/>
  <c r="Q29" i="31"/>
  <c r="R36" i="5" s="1"/>
  <c r="R29" i="31"/>
  <c r="S36" i="5" s="1"/>
  <c r="L30" i="31"/>
  <c r="M30" i="31"/>
  <c r="N30" i="31"/>
  <c r="O30" i="31"/>
  <c r="P30" i="31"/>
  <c r="T37" i="5" s="1"/>
  <c r="AB37" i="5" s="1"/>
  <c r="Q30" i="31"/>
  <c r="R37" i="5" s="1"/>
  <c r="Z37" i="5" s="1"/>
  <c r="R30" i="31"/>
  <c r="L31" i="31"/>
  <c r="M31" i="31"/>
  <c r="N31" i="31"/>
  <c r="O31" i="31"/>
  <c r="P31" i="31"/>
  <c r="T38" i="5" s="1"/>
  <c r="AB38" i="5" s="1"/>
  <c r="Q31" i="31"/>
  <c r="R38" i="5" s="1"/>
  <c r="Z38" i="5" s="1"/>
  <c r="R31" i="31"/>
  <c r="L32" i="31"/>
  <c r="M32" i="31"/>
  <c r="N32" i="31"/>
  <c r="O32" i="31"/>
  <c r="P32" i="31"/>
  <c r="T39" i="5" s="1"/>
  <c r="AB39" i="5" s="1"/>
  <c r="Q32" i="31"/>
  <c r="R39" i="5" s="1"/>
  <c r="Z39" i="5" s="1"/>
  <c r="R32" i="31"/>
  <c r="S39" i="5" s="1"/>
  <c r="L33" i="31"/>
  <c r="M33" i="31"/>
  <c r="N33" i="31"/>
  <c r="O33" i="31"/>
  <c r="P33" i="31"/>
  <c r="T40" i="5" s="1"/>
  <c r="AB40" i="5" s="1"/>
  <c r="Q33" i="31"/>
  <c r="R40" i="5" s="1"/>
  <c r="Z40" i="5" s="1"/>
  <c r="R33" i="31"/>
  <c r="S40" i="5" s="1"/>
  <c r="L34" i="31"/>
  <c r="M34" i="31"/>
  <c r="N34" i="31"/>
  <c r="O34" i="31"/>
  <c r="P34" i="31"/>
  <c r="T41" i="5" s="1"/>
  <c r="AB41" i="5" s="1"/>
  <c r="Q34" i="31"/>
  <c r="R41" i="5" s="1"/>
  <c r="Z41" i="5" s="1"/>
  <c r="R34" i="31"/>
  <c r="L35" i="31"/>
  <c r="M35" i="31"/>
  <c r="N35" i="31"/>
  <c r="O35" i="31"/>
  <c r="P35" i="31"/>
  <c r="T42" i="5" s="1"/>
  <c r="AB42" i="5" s="1"/>
  <c r="Q35" i="31"/>
  <c r="R42" i="5" s="1"/>
  <c r="Z42" i="5" s="1"/>
  <c r="R35" i="31"/>
  <c r="L36" i="31"/>
  <c r="M36" i="31"/>
  <c r="N36" i="31"/>
  <c r="O36" i="31"/>
  <c r="P36" i="31"/>
  <c r="T43" i="5" s="1"/>
  <c r="AB43" i="5" s="1"/>
  <c r="Q36" i="31"/>
  <c r="R43" i="5" s="1"/>
  <c r="Z43" i="5" s="1"/>
  <c r="R36" i="31"/>
  <c r="S43" i="5" s="1"/>
  <c r="L37" i="31"/>
  <c r="M37" i="31"/>
  <c r="N37" i="31"/>
  <c r="O37" i="31"/>
  <c r="P37" i="31"/>
  <c r="T44" i="5" s="1"/>
  <c r="AB44" i="5" s="1"/>
  <c r="Q37" i="31"/>
  <c r="R44" i="5" s="1"/>
  <c r="Z44" i="5" s="1"/>
  <c r="R37" i="31"/>
  <c r="T45" i="5"/>
  <c r="AB45" i="5" s="1"/>
  <c r="R45" i="5"/>
  <c r="Z45" i="5" s="1"/>
  <c r="S45" i="5"/>
  <c r="T46" i="5"/>
  <c r="AB46" i="5" s="1"/>
  <c r="R46" i="5"/>
  <c r="Z46" i="5" s="1"/>
  <c r="K10" i="31"/>
  <c r="L10" i="31"/>
  <c r="M10" i="31"/>
  <c r="N10" i="31"/>
  <c r="O10" i="31"/>
  <c r="P10" i="31"/>
  <c r="T17" i="5" s="1"/>
  <c r="Q10" i="31"/>
  <c r="R17" i="5" s="1"/>
  <c r="R10" i="31"/>
  <c r="L11" i="31"/>
  <c r="M11" i="31"/>
  <c r="N11" i="31"/>
  <c r="O11" i="31"/>
  <c r="P11" i="31"/>
  <c r="T18" i="5" s="1"/>
  <c r="Q11" i="31"/>
  <c r="R18" i="5" s="1"/>
  <c r="R11" i="31"/>
  <c r="S18" i="5" s="1"/>
  <c r="L12" i="31"/>
  <c r="M12" i="31"/>
  <c r="N12" i="31"/>
  <c r="O12" i="31"/>
  <c r="P12" i="31"/>
  <c r="T19" i="5" s="1"/>
  <c r="Q12" i="31"/>
  <c r="R19" i="5" s="1"/>
  <c r="R12" i="31"/>
  <c r="L13" i="31"/>
  <c r="M13" i="31"/>
  <c r="N13" i="31"/>
  <c r="O13" i="31"/>
  <c r="P13" i="31"/>
  <c r="T20" i="5" s="1"/>
  <c r="Q13" i="31"/>
  <c r="R20" i="5" s="1"/>
  <c r="R13" i="31"/>
  <c r="L14" i="31"/>
  <c r="M14" i="31"/>
  <c r="N14" i="31"/>
  <c r="O14" i="31"/>
  <c r="P14" i="31"/>
  <c r="T21" i="5" s="1"/>
  <c r="Q14" i="31"/>
  <c r="R21" i="5" s="1"/>
  <c r="R14" i="31"/>
  <c r="L15" i="31"/>
  <c r="M15" i="31"/>
  <c r="N15" i="31"/>
  <c r="O15" i="31"/>
  <c r="P15" i="31"/>
  <c r="T22" i="5" s="1"/>
  <c r="Q15" i="31"/>
  <c r="R22" i="5" s="1"/>
  <c r="R15" i="31"/>
  <c r="S22" i="5" s="1"/>
  <c r="J15" i="32"/>
  <c r="J14" i="32"/>
  <c r="J13" i="32"/>
  <c r="J12" i="32"/>
  <c r="J11" i="32"/>
  <c r="J10" i="32"/>
  <c r="M11" i="32"/>
  <c r="N11" i="32"/>
  <c r="O11" i="32"/>
  <c r="P11" i="32"/>
  <c r="Q11" i="32"/>
  <c r="R11" i="32"/>
  <c r="P26" i="5" s="1"/>
  <c r="AB26" i="5" s="1"/>
  <c r="S11" i="32"/>
  <c r="N26" i="5" s="1"/>
  <c r="T11" i="32"/>
  <c r="O26" i="5" s="1"/>
  <c r="V11" i="32"/>
  <c r="M12" i="32"/>
  <c r="N12" i="32"/>
  <c r="O12" i="32"/>
  <c r="P12" i="32"/>
  <c r="Q12" i="32"/>
  <c r="R12" i="32"/>
  <c r="P27" i="5" s="1"/>
  <c r="S12" i="32"/>
  <c r="N27" i="5" s="1"/>
  <c r="T12" i="32"/>
  <c r="O27" i="5" s="1"/>
  <c r="V12" i="32"/>
  <c r="M13" i="32"/>
  <c r="N13" i="32"/>
  <c r="O13" i="32"/>
  <c r="P13" i="32"/>
  <c r="Q13" i="32"/>
  <c r="R13" i="32"/>
  <c r="P28" i="5" s="1"/>
  <c r="AB28" i="5" s="1"/>
  <c r="S13" i="32"/>
  <c r="N28" i="5" s="1"/>
  <c r="T13" i="32"/>
  <c r="O28" i="5" s="1"/>
  <c r="V13" i="32"/>
  <c r="M14" i="32"/>
  <c r="N14" i="32"/>
  <c r="O14" i="32"/>
  <c r="P14" i="32"/>
  <c r="Q14" i="32"/>
  <c r="R14" i="32"/>
  <c r="P29" i="5" s="1"/>
  <c r="AB29" i="5" s="1"/>
  <c r="S14" i="32"/>
  <c r="N29" i="5" s="1"/>
  <c r="T14" i="32"/>
  <c r="O29" i="5" s="1"/>
  <c r="V14" i="32"/>
  <c r="M15" i="32"/>
  <c r="N15" i="32"/>
  <c r="O15" i="32"/>
  <c r="P15" i="32"/>
  <c r="Q15" i="32"/>
  <c r="R15" i="32"/>
  <c r="P30" i="5" s="1"/>
  <c r="AB30" i="5" s="1"/>
  <c r="S15" i="32"/>
  <c r="N30" i="5" s="1"/>
  <c r="T15" i="32"/>
  <c r="O30" i="5" s="1"/>
  <c r="V15" i="32"/>
  <c r="J16" i="32"/>
  <c r="M16" i="32"/>
  <c r="N16" i="32"/>
  <c r="O16" i="32"/>
  <c r="P16" i="32"/>
  <c r="Q16" i="32"/>
  <c r="R16" i="32"/>
  <c r="P31" i="5" s="1"/>
  <c r="AB31" i="5" s="1"/>
  <c r="S16" i="32"/>
  <c r="N31" i="5" s="1"/>
  <c r="T16" i="32"/>
  <c r="V16" i="32"/>
  <c r="J17" i="32"/>
  <c r="M17" i="32"/>
  <c r="N17" i="32"/>
  <c r="O17" i="32"/>
  <c r="P17" i="32"/>
  <c r="Q17" i="32"/>
  <c r="R17" i="32"/>
  <c r="S17" i="32"/>
  <c r="T17" i="32"/>
  <c r="V17" i="32"/>
  <c r="W17" i="32" s="1"/>
  <c r="J18" i="32"/>
  <c r="M18" i="32"/>
  <c r="N18" i="32"/>
  <c r="O18" i="32"/>
  <c r="P18" i="32"/>
  <c r="Q18" i="32"/>
  <c r="R18" i="32"/>
  <c r="S18" i="32"/>
  <c r="T18" i="32"/>
  <c r="V18" i="32"/>
  <c r="W18" i="32"/>
  <c r="J19" i="32"/>
  <c r="M19" i="32"/>
  <c r="N19" i="32"/>
  <c r="O19" i="32"/>
  <c r="P19" i="32"/>
  <c r="Q19" i="32"/>
  <c r="R19" i="32"/>
  <c r="S19" i="32"/>
  <c r="T19" i="32"/>
  <c r="U19" i="32" s="1"/>
  <c r="V19" i="32"/>
  <c r="J20" i="32"/>
  <c r="M20" i="32"/>
  <c r="N20" i="32"/>
  <c r="O20" i="32"/>
  <c r="P20" i="32"/>
  <c r="Q20" i="32"/>
  <c r="R20" i="32"/>
  <c r="S20" i="32"/>
  <c r="T20" i="32"/>
  <c r="U20" i="32" s="1"/>
  <c r="V20" i="32"/>
  <c r="W20" i="32" s="1"/>
  <c r="I21" i="32"/>
  <c r="H21" i="32"/>
  <c r="I9" i="32"/>
  <c r="I22" i="32" s="1"/>
  <c r="H9" i="32"/>
  <c r="H22" i="32" s="1"/>
  <c r="J7" i="32"/>
  <c r="J5" i="32"/>
  <c r="I8" i="32" s="1"/>
  <c r="J14" i="30"/>
  <c r="M14" i="30"/>
  <c r="P14" i="30"/>
  <c r="Q14" i="30"/>
  <c r="R14" i="30"/>
  <c r="S14" i="30"/>
  <c r="T14" i="30"/>
  <c r="U14" i="30"/>
  <c r="E14" i="5" s="1"/>
  <c r="V14" i="30"/>
  <c r="C14" i="5" s="1"/>
  <c r="W14" i="30"/>
  <c r="D14" i="5" s="1"/>
  <c r="J20" i="30"/>
  <c r="M20" i="30"/>
  <c r="P20" i="30"/>
  <c r="Q20" i="30"/>
  <c r="R20" i="30"/>
  <c r="S20" i="30"/>
  <c r="T20" i="30"/>
  <c r="U20" i="30"/>
  <c r="E15" i="5" s="1"/>
  <c r="V20" i="30"/>
  <c r="C15" i="5" s="1"/>
  <c r="W20" i="30"/>
  <c r="D15" i="5" s="1"/>
  <c r="I21" i="30"/>
  <c r="H21" i="30"/>
  <c r="J13" i="30"/>
  <c r="J12" i="30"/>
  <c r="J11" i="30"/>
  <c r="J10" i="30"/>
  <c r="I9" i="30"/>
  <c r="J7" i="30"/>
  <c r="J5" i="30"/>
  <c r="I8" i="30" s="1"/>
  <c r="L21" i="30"/>
  <c r="K21" i="30"/>
  <c r="M13" i="30"/>
  <c r="M12" i="30"/>
  <c r="M11" i="30"/>
  <c r="M10" i="30"/>
  <c r="L9" i="30"/>
  <c r="K9" i="30"/>
  <c r="M7" i="30"/>
  <c r="M5" i="30"/>
  <c r="L8" i="30" s="1"/>
  <c r="U22" i="5" l="1"/>
  <c r="AB27" i="5"/>
  <c r="U35" i="5"/>
  <c r="U32" i="5"/>
  <c r="U31" i="5"/>
  <c r="U29" i="5"/>
  <c r="U28" i="5"/>
  <c r="U27" i="5"/>
  <c r="U25" i="5"/>
  <c r="U23" i="5"/>
  <c r="S14" i="31"/>
  <c r="S21" i="5"/>
  <c r="U21" i="5" s="1"/>
  <c r="S13" i="31"/>
  <c r="S20" i="5"/>
  <c r="U20" i="5" s="1"/>
  <c r="S12" i="31"/>
  <c r="S19" i="5"/>
  <c r="U19" i="5" s="1"/>
  <c r="U18" i="5"/>
  <c r="S10" i="31"/>
  <c r="S17" i="5"/>
  <c r="U17" i="5" s="1"/>
  <c r="S46" i="5"/>
  <c r="AA45" i="5"/>
  <c r="AC45" i="5" s="1"/>
  <c r="U45" i="5"/>
  <c r="S37" i="31"/>
  <c r="S44" i="5"/>
  <c r="AA43" i="5"/>
  <c r="AC43" i="5" s="1"/>
  <c r="U43" i="5"/>
  <c r="S35" i="31"/>
  <c r="S42" i="5"/>
  <c r="S34" i="31"/>
  <c r="S41" i="5"/>
  <c r="AA40" i="5"/>
  <c r="AC40" i="5" s="1"/>
  <c r="U40" i="5"/>
  <c r="AA39" i="5"/>
  <c r="AC39" i="5" s="1"/>
  <c r="U39" i="5"/>
  <c r="S31" i="31"/>
  <c r="S38" i="5"/>
  <c r="S30" i="31"/>
  <c r="S37" i="5"/>
  <c r="U36" i="5"/>
  <c r="S27" i="31"/>
  <c r="S34" i="5"/>
  <c r="U34" i="5" s="1"/>
  <c r="S26" i="31"/>
  <c r="S33" i="5"/>
  <c r="U33" i="5" s="1"/>
  <c r="S23" i="31"/>
  <c r="S30" i="5"/>
  <c r="U30" i="5" s="1"/>
  <c r="S19" i="31"/>
  <c r="S26" i="5"/>
  <c r="U26" i="5" s="1"/>
  <c r="AA24" i="5"/>
  <c r="AC24" i="5" s="1"/>
  <c r="U24" i="5"/>
  <c r="X20" i="30"/>
  <c r="W12" i="32"/>
  <c r="W15" i="32"/>
  <c r="W16" i="32"/>
  <c r="Q29" i="5"/>
  <c r="Q27" i="5"/>
  <c r="Q26" i="5"/>
  <c r="Z26" i="5"/>
  <c r="Q30" i="5"/>
  <c r="U16" i="32"/>
  <c r="O31" i="5"/>
  <c r="Q28" i="5"/>
  <c r="W11" i="32"/>
  <c r="S22" i="31"/>
  <c r="S18" i="31"/>
  <c r="S15" i="31"/>
  <c r="S11" i="31"/>
  <c r="S33" i="31"/>
  <c r="S29" i="31"/>
  <c r="S25" i="31"/>
  <c r="S21" i="31"/>
  <c r="S17" i="31"/>
  <c r="S36" i="31"/>
  <c r="S32" i="31"/>
  <c r="S28" i="31"/>
  <c r="S24" i="31"/>
  <c r="S20" i="31"/>
  <c r="S16" i="31"/>
  <c r="W14" i="32"/>
  <c r="W13" i="32"/>
  <c r="U12" i="32"/>
  <c r="U14" i="32"/>
  <c r="U15" i="32"/>
  <c r="U13" i="32"/>
  <c r="U11" i="32"/>
  <c r="J21" i="32"/>
  <c r="W19" i="32"/>
  <c r="U17" i="32"/>
  <c r="J9" i="32"/>
  <c r="U18" i="32"/>
  <c r="H8" i="32"/>
  <c r="J8" i="32" s="1"/>
  <c r="M21" i="30"/>
  <c r="J9" i="30"/>
  <c r="X14" i="30"/>
  <c r="M9" i="30"/>
  <c r="J21" i="30"/>
  <c r="H8" i="30"/>
  <c r="J8" i="30" s="1"/>
  <c r="K8" i="30"/>
  <c r="M8" i="30" s="1"/>
  <c r="AA38" i="5" l="1"/>
  <c r="AC38" i="5" s="1"/>
  <c r="U38" i="5"/>
  <c r="AA42" i="5"/>
  <c r="AC42" i="5" s="1"/>
  <c r="U42" i="5"/>
  <c r="AA44" i="5"/>
  <c r="AC44" i="5" s="1"/>
  <c r="U44" i="5"/>
  <c r="AA46" i="5"/>
  <c r="AC46" i="5" s="1"/>
  <c r="U46" i="5"/>
  <c r="AA26" i="5"/>
  <c r="AC26" i="5" s="1"/>
  <c r="AA37" i="5"/>
  <c r="AC37" i="5" s="1"/>
  <c r="U37" i="5"/>
  <c r="AA41" i="5"/>
  <c r="AC41" i="5" s="1"/>
  <c r="U41" i="5"/>
  <c r="Q31" i="5"/>
  <c r="R42" i="21"/>
  <c r="Q42" i="21"/>
  <c r="O42" i="21"/>
  <c r="N42" i="21"/>
  <c r="S41" i="21"/>
  <c r="P41" i="21"/>
  <c r="S40" i="21"/>
  <c r="P40" i="21"/>
  <c r="S39" i="21"/>
  <c r="P39" i="21"/>
  <c r="S38" i="21"/>
  <c r="P38" i="21"/>
  <c r="S37" i="21"/>
  <c r="P37" i="21"/>
  <c r="S36" i="21"/>
  <c r="P36" i="21"/>
  <c r="S35" i="21"/>
  <c r="P35" i="21"/>
  <c r="S34" i="21"/>
  <c r="P34" i="21"/>
  <c r="S33" i="21"/>
  <c r="P33" i="21"/>
  <c r="S32" i="21"/>
  <c r="P32" i="21"/>
  <c r="S31" i="21"/>
  <c r="P31" i="21"/>
  <c r="S30" i="21"/>
  <c r="P30" i="21"/>
  <c r="S29" i="21"/>
  <c r="P29" i="21"/>
  <c r="S28" i="21"/>
  <c r="P28" i="21"/>
  <c r="S27" i="21"/>
  <c r="P27" i="21"/>
  <c r="S26" i="21"/>
  <c r="P26" i="21"/>
  <c r="S25" i="21"/>
  <c r="P25" i="21"/>
  <c r="S24" i="21"/>
  <c r="P24" i="21"/>
  <c r="S23" i="21"/>
  <c r="P23" i="21"/>
  <c r="S22" i="21"/>
  <c r="P22" i="21"/>
  <c r="S21" i="21"/>
  <c r="P21" i="21"/>
  <c r="S20" i="21"/>
  <c r="P20" i="21"/>
  <c r="S19" i="21"/>
  <c r="P19" i="21"/>
  <c r="S18" i="21"/>
  <c r="P18" i="21"/>
  <c r="S17" i="21"/>
  <c r="P17" i="21"/>
  <c r="S16" i="21"/>
  <c r="P16" i="21"/>
  <c r="S15" i="21"/>
  <c r="P15" i="21"/>
  <c r="S14" i="21"/>
  <c r="P14" i="21"/>
  <c r="S13" i="21"/>
  <c r="P13" i="21"/>
  <c r="S12" i="21"/>
  <c r="P12" i="21"/>
  <c r="S11" i="21"/>
  <c r="P11" i="21"/>
  <c r="S10" i="21"/>
  <c r="P10" i="21"/>
  <c r="R9" i="21"/>
  <c r="R43" i="21" s="1"/>
  <c r="Q9" i="21"/>
  <c r="Q43" i="21" s="1"/>
  <c r="O9" i="21"/>
  <c r="O43" i="21" s="1"/>
  <c r="N9" i="21"/>
  <c r="N43" i="21" s="1"/>
  <c r="S7" i="21"/>
  <c r="P7" i="21"/>
  <c r="S5" i="21"/>
  <c r="R8" i="21" s="1"/>
  <c r="P5" i="21"/>
  <c r="O8" i="21" s="1"/>
  <c r="X42" i="21"/>
  <c r="W42" i="21"/>
  <c r="U42" i="21"/>
  <c r="T42" i="21"/>
  <c r="Y41" i="21"/>
  <c r="V41" i="21"/>
  <c r="Y40" i="21"/>
  <c r="V40" i="21"/>
  <c r="Y39" i="21"/>
  <c r="V39" i="21"/>
  <c r="Y38" i="21"/>
  <c r="V38" i="21"/>
  <c r="Y37" i="21"/>
  <c r="V37" i="21"/>
  <c r="Y36" i="21"/>
  <c r="V36" i="21"/>
  <c r="Y35" i="21"/>
  <c r="V35" i="21"/>
  <c r="Y34" i="21"/>
  <c r="V34" i="21"/>
  <c r="Y33" i="21"/>
  <c r="V33" i="21"/>
  <c r="Y32" i="21"/>
  <c r="V32" i="21"/>
  <c r="Y31" i="21"/>
  <c r="V31" i="21"/>
  <c r="Y30" i="21"/>
  <c r="V30" i="21"/>
  <c r="Y29" i="21"/>
  <c r="V29" i="21"/>
  <c r="Y28" i="21"/>
  <c r="V28" i="21"/>
  <c r="Y27" i="21"/>
  <c r="V27" i="21"/>
  <c r="Y26" i="21"/>
  <c r="V26" i="21"/>
  <c r="Y25" i="21"/>
  <c r="V25" i="21"/>
  <c r="Y24" i="21"/>
  <c r="V24" i="21"/>
  <c r="Y23" i="21"/>
  <c r="V23" i="21"/>
  <c r="Y22" i="21"/>
  <c r="V22" i="21"/>
  <c r="Y21" i="21"/>
  <c r="V21" i="21"/>
  <c r="Y20" i="21"/>
  <c r="V20" i="21"/>
  <c r="Y19" i="21"/>
  <c r="V19" i="21"/>
  <c r="Y18" i="21"/>
  <c r="V18" i="21"/>
  <c r="Y17" i="21"/>
  <c r="V17" i="21"/>
  <c r="Y16" i="21"/>
  <c r="V16" i="21"/>
  <c r="Y15" i="21"/>
  <c r="V15" i="21"/>
  <c r="Y14" i="21"/>
  <c r="V14" i="21"/>
  <c r="Y13" i="21"/>
  <c r="V13" i="21"/>
  <c r="Y12" i="21"/>
  <c r="V12" i="21"/>
  <c r="Y11" i="21"/>
  <c r="V11" i="21"/>
  <c r="Y10" i="21"/>
  <c r="V10" i="21"/>
  <c r="X9" i="21"/>
  <c r="X43" i="21" s="1"/>
  <c r="W9" i="21"/>
  <c r="W43" i="21" s="1"/>
  <c r="U9" i="21"/>
  <c r="U43" i="21" s="1"/>
  <c r="T9" i="21"/>
  <c r="T43" i="21" s="1"/>
  <c r="Y7" i="21"/>
  <c r="V7" i="21"/>
  <c r="Y5" i="21"/>
  <c r="X8" i="21" s="1"/>
  <c r="V5" i="21"/>
  <c r="U8" i="21" s="1"/>
  <c r="AA42" i="21"/>
  <c r="Z42" i="21"/>
  <c r="AB41" i="21"/>
  <c r="AB40" i="21"/>
  <c r="AB39" i="21"/>
  <c r="AB38" i="21"/>
  <c r="AB37" i="21"/>
  <c r="AB36" i="21"/>
  <c r="AB35" i="21"/>
  <c r="AB34" i="21"/>
  <c r="AB33" i="21"/>
  <c r="AB32" i="21"/>
  <c r="AB31" i="21"/>
  <c r="AB30" i="21"/>
  <c r="AB29" i="21"/>
  <c r="AB28" i="21"/>
  <c r="AB27" i="21"/>
  <c r="AB26" i="21"/>
  <c r="AB25" i="21"/>
  <c r="AB24" i="21"/>
  <c r="AB23" i="21"/>
  <c r="AB22" i="21"/>
  <c r="AB21" i="21"/>
  <c r="AB20" i="21"/>
  <c r="AB19" i="21"/>
  <c r="AB18" i="21"/>
  <c r="AB17" i="21"/>
  <c r="AB16" i="21"/>
  <c r="AB15" i="21"/>
  <c r="AB14" i="21"/>
  <c r="AB13" i="21"/>
  <c r="AB12" i="21"/>
  <c r="AB11" i="21"/>
  <c r="AB10" i="21"/>
  <c r="AA9" i="21"/>
  <c r="AA43" i="21" s="1"/>
  <c r="Z9" i="21"/>
  <c r="Z43" i="21" s="1"/>
  <c r="AB7" i="21"/>
  <c r="AB5" i="21"/>
  <c r="Z8" i="21" s="1"/>
  <c r="AE40" i="21"/>
  <c r="AF40" i="21"/>
  <c r="AG40" i="21"/>
  <c r="AH40" i="21"/>
  <c r="AI40" i="21"/>
  <c r="AJ40" i="21"/>
  <c r="AK40" i="21"/>
  <c r="AL40" i="21"/>
  <c r="AE41" i="21"/>
  <c r="AF41" i="21"/>
  <c r="AG41" i="21"/>
  <c r="AH41" i="21"/>
  <c r="AI41" i="21"/>
  <c r="AJ41" i="21"/>
  <c r="AK41" i="21"/>
  <c r="AL41" i="21"/>
  <c r="AE26" i="21"/>
  <c r="AF26" i="21"/>
  <c r="AG26" i="21"/>
  <c r="AH26" i="21"/>
  <c r="AI26" i="21"/>
  <c r="AJ26" i="21"/>
  <c r="AK26" i="21"/>
  <c r="AL26" i="21"/>
  <c r="AE27" i="21"/>
  <c r="AF27" i="21"/>
  <c r="AG27" i="21"/>
  <c r="AH27" i="21"/>
  <c r="AI27" i="21"/>
  <c r="AJ27" i="21"/>
  <c r="AK27" i="21"/>
  <c r="AL27" i="21"/>
  <c r="AE28" i="21"/>
  <c r="AF28" i="21"/>
  <c r="AG28" i="21"/>
  <c r="AH28" i="21"/>
  <c r="AI28" i="21"/>
  <c r="AJ28" i="21"/>
  <c r="AK28" i="21"/>
  <c r="AL28" i="21"/>
  <c r="AE29" i="21"/>
  <c r="AF29" i="21"/>
  <c r="AG29" i="21"/>
  <c r="AH29" i="21"/>
  <c r="AI29" i="21"/>
  <c r="AJ29" i="21"/>
  <c r="AK29" i="21"/>
  <c r="AL29" i="21"/>
  <c r="AE30" i="21"/>
  <c r="AF30" i="21"/>
  <c r="AG30" i="21"/>
  <c r="AH30" i="21"/>
  <c r="AI30" i="21"/>
  <c r="AJ30" i="21"/>
  <c r="AK30" i="21"/>
  <c r="AL30" i="21"/>
  <c r="AE31" i="21"/>
  <c r="AF31" i="21"/>
  <c r="AG31" i="21"/>
  <c r="AH31" i="21"/>
  <c r="AI31" i="21"/>
  <c r="AJ31" i="21"/>
  <c r="AK31" i="21"/>
  <c r="AL31" i="21"/>
  <c r="AE32" i="21"/>
  <c r="AF32" i="21"/>
  <c r="AG32" i="21"/>
  <c r="AH32" i="21"/>
  <c r="AI32" i="21"/>
  <c r="AJ32" i="21"/>
  <c r="AK32" i="21"/>
  <c r="AL32" i="21"/>
  <c r="AE33" i="21"/>
  <c r="AF33" i="21"/>
  <c r="AG33" i="21"/>
  <c r="AH33" i="21"/>
  <c r="AI33" i="21"/>
  <c r="AJ33" i="21"/>
  <c r="AK33" i="21"/>
  <c r="AL33" i="21"/>
  <c r="AE34" i="21"/>
  <c r="AF34" i="21"/>
  <c r="AG34" i="21"/>
  <c r="AH34" i="21"/>
  <c r="AI34" i="21"/>
  <c r="AJ34" i="21"/>
  <c r="AK34" i="21"/>
  <c r="AL34" i="21"/>
  <c r="AE35" i="21"/>
  <c r="AF35" i="21"/>
  <c r="AG35" i="21"/>
  <c r="AH35" i="21"/>
  <c r="AI35" i="21"/>
  <c r="AJ35" i="21"/>
  <c r="AK35" i="21"/>
  <c r="AL35" i="21"/>
  <c r="AE36" i="21"/>
  <c r="AF36" i="21"/>
  <c r="AG36" i="21"/>
  <c r="AH36" i="21"/>
  <c r="AI36" i="21"/>
  <c r="AJ36" i="21"/>
  <c r="AK36" i="21"/>
  <c r="AL36" i="21"/>
  <c r="AE37" i="21"/>
  <c r="AF37" i="21"/>
  <c r="AG37" i="21"/>
  <c r="AH37" i="21"/>
  <c r="AI37" i="21"/>
  <c r="AJ37" i="21"/>
  <c r="AK37" i="21"/>
  <c r="AL37" i="21"/>
  <c r="AE38" i="21"/>
  <c r="AF38" i="21"/>
  <c r="AG38" i="21"/>
  <c r="AH38" i="21"/>
  <c r="AI38" i="21"/>
  <c r="AJ38" i="21"/>
  <c r="AK38" i="21"/>
  <c r="AL38" i="21"/>
  <c r="AE39" i="21"/>
  <c r="AF39" i="21"/>
  <c r="AG39" i="21"/>
  <c r="AH39" i="21"/>
  <c r="AI39" i="21"/>
  <c r="AJ39" i="21"/>
  <c r="AK39" i="21"/>
  <c r="AL39" i="21"/>
  <c r="AE11" i="21"/>
  <c r="AF11" i="21"/>
  <c r="AG11" i="21"/>
  <c r="AH11" i="21"/>
  <c r="AI11" i="21"/>
  <c r="AJ11" i="21"/>
  <c r="X49" i="5" s="1"/>
  <c r="AB49" i="5" s="1"/>
  <c r="AK11" i="21"/>
  <c r="V49" i="5" s="1"/>
  <c r="Z49" i="5" s="1"/>
  <c r="AL11" i="21"/>
  <c r="W49" i="5" s="1"/>
  <c r="AE12" i="21"/>
  <c r="AF12" i="21"/>
  <c r="AG12" i="21"/>
  <c r="AH12" i="21"/>
  <c r="AI12" i="21"/>
  <c r="AJ12" i="21"/>
  <c r="X50" i="5" s="1"/>
  <c r="AB50" i="5" s="1"/>
  <c r="AK12" i="21"/>
  <c r="V50" i="5" s="1"/>
  <c r="Z50" i="5" s="1"/>
  <c r="AL12" i="21"/>
  <c r="W50" i="5" s="1"/>
  <c r="AE13" i="21"/>
  <c r="AF13" i="21"/>
  <c r="AG13" i="21"/>
  <c r="AH13" i="21"/>
  <c r="AI13" i="21"/>
  <c r="AJ13" i="21"/>
  <c r="X51" i="5" s="1"/>
  <c r="AB51" i="5" s="1"/>
  <c r="AK13" i="21"/>
  <c r="V51" i="5" s="1"/>
  <c r="Z51" i="5" s="1"/>
  <c r="AL13" i="21"/>
  <c r="W51" i="5" s="1"/>
  <c r="AE14" i="21"/>
  <c r="AF14" i="21"/>
  <c r="AG14" i="21"/>
  <c r="AH14" i="21"/>
  <c r="AI14" i="21"/>
  <c r="AJ14" i="21"/>
  <c r="X52" i="5" s="1"/>
  <c r="AB52" i="5" s="1"/>
  <c r="AK14" i="21"/>
  <c r="V52" i="5" s="1"/>
  <c r="Z52" i="5" s="1"/>
  <c r="AL14" i="21"/>
  <c r="W52" i="5" s="1"/>
  <c r="AE15" i="21"/>
  <c r="AF15" i="21"/>
  <c r="AG15" i="21"/>
  <c r="AH15" i="21"/>
  <c r="AI15" i="21"/>
  <c r="AJ15" i="21"/>
  <c r="X53" i="5" s="1"/>
  <c r="AB53" i="5" s="1"/>
  <c r="AK15" i="21"/>
  <c r="V53" i="5" s="1"/>
  <c r="Z53" i="5" s="1"/>
  <c r="AL15" i="21"/>
  <c r="W53" i="5" s="1"/>
  <c r="AE16" i="21"/>
  <c r="AF16" i="21"/>
  <c r="AG16" i="21"/>
  <c r="AH16" i="21"/>
  <c r="AI16" i="21"/>
  <c r="AJ16" i="21"/>
  <c r="X54" i="5" s="1"/>
  <c r="AB54" i="5" s="1"/>
  <c r="AK16" i="21"/>
  <c r="V54" i="5" s="1"/>
  <c r="Z54" i="5" s="1"/>
  <c r="AL16" i="21"/>
  <c r="W54" i="5" s="1"/>
  <c r="AE17" i="21"/>
  <c r="AF17" i="21"/>
  <c r="AG17" i="21"/>
  <c r="AH17" i="21"/>
  <c r="AI17" i="21"/>
  <c r="AJ17" i="21"/>
  <c r="X55" i="5" s="1"/>
  <c r="AB55" i="5" s="1"/>
  <c r="AK17" i="21"/>
  <c r="V55" i="5" s="1"/>
  <c r="Z55" i="5" s="1"/>
  <c r="AL17" i="21"/>
  <c r="W55" i="5" s="1"/>
  <c r="AE18" i="21"/>
  <c r="AF18" i="21"/>
  <c r="AG18" i="21"/>
  <c r="AH18" i="21"/>
  <c r="AI18" i="21"/>
  <c r="AJ18" i="21"/>
  <c r="X56" i="5" s="1"/>
  <c r="AB56" i="5" s="1"/>
  <c r="AK18" i="21"/>
  <c r="V56" i="5" s="1"/>
  <c r="Z56" i="5" s="1"/>
  <c r="AL18" i="21"/>
  <c r="W56" i="5" s="1"/>
  <c r="AE19" i="21"/>
  <c r="AF19" i="21"/>
  <c r="AG19" i="21"/>
  <c r="AH19" i="21"/>
  <c r="AI19" i="21"/>
  <c r="AJ19" i="21"/>
  <c r="X57" i="5" s="1"/>
  <c r="AB57" i="5" s="1"/>
  <c r="AK19" i="21"/>
  <c r="V57" i="5" s="1"/>
  <c r="Z57" i="5" s="1"/>
  <c r="AL19" i="21"/>
  <c r="W57" i="5" s="1"/>
  <c r="AE20" i="21"/>
  <c r="AF20" i="21"/>
  <c r="AG20" i="21"/>
  <c r="AH20" i="21"/>
  <c r="AI20" i="21"/>
  <c r="AJ20" i="21"/>
  <c r="X58" i="5" s="1"/>
  <c r="AB58" i="5" s="1"/>
  <c r="AK20" i="21"/>
  <c r="V58" i="5" s="1"/>
  <c r="Z58" i="5" s="1"/>
  <c r="AL20" i="21"/>
  <c r="W58" i="5" s="1"/>
  <c r="AE21" i="21"/>
  <c r="AF21" i="21"/>
  <c r="AG21" i="21"/>
  <c r="AH21" i="21"/>
  <c r="AI21" i="21"/>
  <c r="AJ21" i="21"/>
  <c r="X59" i="5" s="1"/>
  <c r="AB59" i="5" s="1"/>
  <c r="AK21" i="21"/>
  <c r="V59" i="5" s="1"/>
  <c r="Z59" i="5" s="1"/>
  <c r="AL21" i="21"/>
  <c r="W59" i="5" s="1"/>
  <c r="AE22" i="21"/>
  <c r="AF22" i="21"/>
  <c r="AG22" i="21"/>
  <c r="AH22" i="21"/>
  <c r="AI22" i="21"/>
  <c r="AJ22" i="21"/>
  <c r="X60" i="5" s="1"/>
  <c r="AB60" i="5" s="1"/>
  <c r="AK22" i="21"/>
  <c r="V60" i="5" s="1"/>
  <c r="Z60" i="5" s="1"/>
  <c r="AL22" i="21"/>
  <c r="W60" i="5" s="1"/>
  <c r="AE23" i="21"/>
  <c r="AF23" i="21"/>
  <c r="AG23" i="21"/>
  <c r="AH23" i="21"/>
  <c r="AI23" i="21"/>
  <c r="AJ23" i="21"/>
  <c r="X61" i="5" s="1"/>
  <c r="AB61" i="5" s="1"/>
  <c r="AK23" i="21"/>
  <c r="V61" i="5" s="1"/>
  <c r="Z61" i="5" s="1"/>
  <c r="AL23" i="21"/>
  <c r="W61" i="5" s="1"/>
  <c r="AE24" i="21"/>
  <c r="AF24" i="21"/>
  <c r="AG24" i="21"/>
  <c r="AH24" i="21"/>
  <c r="AI24" i="21"/>
  <c r="AJ24" i="21"/>
  <c r="X62" i="5" s="1"/>
  <c r="AB62" i="5" s="1"/>
  <c r="AK24" i="21"/>
  <c r="V62" i="5" s="1"/>
  <c r="Z62" i="5" s="1"/>
  <c r="AL24" i="21"/>
  <c r="W62" i="5" s="1"/>
  <c r="AE25" i="21"/>
  <c r="AF25" i="21"/>
  <c r="AG25" i="21"/>
  <c r="AH25" i="21"/>
  <c r="AI25" i="21"/>
  <c r="AJ25" i="21"/>
  <c r="AK25" i="21"/>
  <c r="AL25" i="21"/>
  <c r="V9" i="21" l="1"/>
  <c r="Y62" i="5"/>
  <c r="AA62" i="5"/>
  <c r="AC62" i="5" s="1"/>
  <c r="Y60" i="5"/>
  <c r="AA60" i="5"/>
  <c r="AC60" i="5" s="1"/>
  <c r="Y59" i="5"/>
  <c r="AA59" i="5"/>
  <c r="AC59" i="5" s="1"/>
  <c r="Y54" i="5"/>
  <c r="AA54" i="5"/>
  <c r="AC54" i="5" s="1"/>
  <c r="Y53" i="5"/>
  <c r="AA53" i="5"/>
  <c r="AC53" i="5" s="1"/>
  <c r="Y50" i="5"/>
  <c r="AA50" i="5"/>
  <c r="AC50" i="5" s="1"/>
  <c r="Y57" i="5"/>
  <c r="AA57" i="5"/>
  <c r="AC57" i="5" s="1"/>
  <c r="Y56" i="5"/>
  <c r="AA56" i="5"/>
  <c r="AC56" i="5" s="1"/>
  <c r="Y51" i="5"/>
  <c r="AA51" i="5"/>
  <c r="AC51" i="5" s="1"/>
  <c r="Y61" i="5"/>
  <c r="AA61" i="5"/>
  <c r="AC61" i="5" s="1"/>
  <c r="Y58" i="5"/>
  <c r="AA58" i="5"/>
  <c r="AC58" i="5" s="1"/>
  <c r="Y55" i="5"/>
  <c r="AA55" i="5"/>
  <c r="AC55" i="5" s="1"/>
  <c r="Y52" i="5"/>
  <c r="AA52" i="5"/>
  <c r="AC52" i="5" s="1"/>
  <c r="Y49" i="5"/>
  <c r="AA49" i="5"/>
  <c r="AC49" i="5" s="1"/>
  <c r="Y42" i="21"/>
  <c r="S9" i="21"/>
  <c r="AB9" i="21"/>
  <c r="V42" i="21"/>
  <c r="P42" i="21"/>
  <c r="P9" i="21"/>
  <c r="S42" i="21"/>
  <c r="AA8" i="21"/>
  <c r="AB8" i="21" s="1"/>
  <c r="AB42" i="21"/>
  <c r="Y9" i="21"/>
  <c r="Q8" i="21"/>
  <c r="S8" i="21" s="1"/>
  <c r="N8" i="21"/>
  <c r="P8" i="21" s="1"/>
  <c r="W8" i="21"/>
  <c r="Y8" i="21" s="1"/>
  <c r="AM18" i="21"/>
  <c r="AM38" i="21"/>
  <c r="AM36" i="21"/>
  <c r="AM34" i="21"/>
  <c r="AM32" i="21"/>
  <c r="AM30" i="21"/>
  <c r="AM28" i="21"/>
  <c r="AM26" i="21"/>
  <c r="AM41" i="21"/>
  <c r="AM40" i="21"/>
  <c r="T8" i="21"/>
  <c r="V8" i="21" s="1"/>
  <c r="AM17" i="21"/>
  <c r="AM16" i="21"/>
  <c r="AM37" i="21"/>
  <c r="AM33" i="21"/>
  <c r="AM29" i="21"/>
  <c r="AM27" i="21"/>
  <c r="AM25" i="21"/>
  <c r="AM24" i="21"/>
  <c r="AM22" i="21"/>
  <c r="AM21" i="21"/>
  <c r="AM19" i="21"/>
  <c r="AM14" i="21"/>
  <c r="AM13" i="21"/>
  <c r="AM11" i="21"/>
  <c r="AM35" i="21"/>
  <c r="AM39" i="21"/>
  <c r="AM31" i="21"/>
  <c r="AM20" i="21"/>
  <c r="AM12" i="21"/>
  <c r="AM23" i="21"/>
  <c r="AM15" i="21"/>
  <c r="K15" i="33" l="1"/>
  <c r="I15" i="33"/>
  <c r="H15" i="33"/>
  <c r="G15" i="33"/>
  <c r="F15" i="33"/>
  <c r="E15" i="33"/>
  <c r="D15" i="33"/>
  <c r="C15" i="33"/>
  <c r="U14" i="33"/>
  <c r="S14" i="33"/>
  <c r="T14" i="33" s="1"/>
  <c r="R14" i="33"/>
  <c r="Q14" i="33"/>
  <c r="P14" i="33"/>
  <c r="O14" i="33"/>
  <c r="N14" i="33"/>
  <c r="M14" i="33"/>
  <c r="L14" i="33"/>
  <c r="J14" i="33"/>
  <c r="U13" i="33"/>
  <c r="S13" i="33"/>
  <c r="T13" i="33" s="1"/>
  <c r="R13" i="33"/>
  <c r="Q13" i="33"/>
  <c r="P13" i="33"/>
  <c r="O13" i="33"/>
  <c r="N13" i="33"/>
  <c r="M13" i="33"/>
  <c r="L13" i="33"/>
  <c r="J13" i="33"/>
  <c r="U12" i="33"/>
  <c r="S12" i="33"/>
  <c r="R12" i="33"/>
  <c r="Q12" i="33"/>
  <c r="P12" i="33"/>
  <c r="O12" i="33"/>
  <c r="N12" i="33"/>
  <c r="M12" i="33"/>
  <c r="L12" i="33"/>
  <c r="J12" i="33"/>
  <c r="U11" i="33"/>
  <c r="S11" i="33"/>
  <c r="T11" i="33" s="1"/>
  <c r="R11" i="33"/>
  <c r="Q11" i="33"/>
  <c r="P11" i="33"/>
  <c r="O11" i="33"/>
  <c r="N11" i="33"/>
  <c r="M11" i="33"/>
  <c r="L11" i="33"/>
  <c r="J11" i="33"/>
  <c r="U10" i="33"/>
  <c r="S10" i="33"/>
  <c r="R10" i="33"/>
  <c r="R15" i="33" s="1"/>
  <c r="Q10" i="33"/>
  <c r="Q15" i="33" s="1"/>
  <c r="P10" i="33"/>
  <c r="O10" i="33"/>
  <c r="N10" i="33"/>
  <c r="N15" i="33" s="1"/>
  <c r="M10" i="33"/>
  <c r="M15" i="33" s="1"/>
  <c r="L10" i="33"/>
  <c r="J10" i="33"/>
  <c r="N9" i="33"/>
  <c r="K9" i="33"/>
  <c r="U9" i="33" s="1"/>
  <c r="I9" i="33"/>
  <c r="H9" i="33"/>
  <c r="R9" i="33" s="1"/>
  <c r="G9" i="33"/>
  <c r="Q9" i="33" s="1"/>
  <c r="F9" i="33"/>
  <c r="P9" i="33" s="1"/>
  <c r="E9" i="33"/>
  <c r="O9" i="33" s="1"/>
  <c r="D9" i="33"/>
  <c r="C9" i="33"/>
  <c r="M9" i="33" s="1"/>
  <c r="G8" i="33"/>
  <c r="Q8" i="33" s="1"/>
  <c r="M8" i="5" s="1"/>
  <c r="U7" i="33"/>
  <c r="S7" i="33"/>
  <c r="R7" i="33"/>
  <c r="Q7" i="33"/>
  <c r="M7" i="5" s="1"/>
  <c r="O14" i="4" s="1"/>
  <c r="L7" i="33"/>
  <c r="J7" i="33"/>
  <c r="J5" i="33"/>
  <c r="H8" i="33" s="1"/>
  <c r="R8" i="33" s="1"/>
  <c r="E5" i="33"/>
  <c r="F8" i="33" s="1"/>
  <c r="P8" i="33" s="1"/>
  <c r="L21" i="32"/>
  <c r="K21" i="32"/>
  <c r="G21" i="32"/>
  <c r="F21" i="32"/>
  <c r="E21" i="32"/>
  <c r="D21" i="32"/>
  <c r="C21" i="32"/>
  <c r="V10" i="32"/>
  <c r="T10" i="32"/>
  <c r="O25" i="5" s="1"/>
  <c r="S10" i="32"/>
  <c r="N25" i="5" s="1"/>
  <c r="R10" i="32"/>
  <c r="P25" i="5" s="1"/>
  <c r="Q10" i="32"/>
  <c r="P10" i="32"/>
  <c r="O10" i="32"/>
  <c r="N10" i="32"/>
  <c r="M10" i="32"/>
  <c r="V9" i="32"/>
  <c r="L9" i="32"/>
  <c r="K9" i="32"/>
  <c r="G9" i="32"/>
  <c r="R9" i="32" s="1"/>
  <c r="F9" i="32"/>
  <c r="Q9" i="32" s="1"/>
  <c r="E9" i="32"/>
  <c r="P9" i="32" s="1"/>
  <c r="D9" i="32"/>
  <c r="O9" i="32" s="1"/>
  <c r="C9" i="32"/>
  <c r="N9" i="32" s="1"/>
  <c r="V8" i="32"/>
  <c r="G8" i="32"/>
  <c r="R8" i="32" s="1"/>
  <c r="P8" i="5" s="1"/>
  <c r="V7" i="32"/>
  <c r="T7" i="32"/>
  <c r="S7" i="32"/>
  <c r="R7" i="32"/>
  <c r="M7" i="32"/>
  <c r="M5" i="32"/>
  <c r="K8" i="32" s="1"/>
  <c r="S8" i="32" s="1"/>
  <c r="N8" i="5" s="1"/>
  <c r="E5" i="32"/>
  <c r="F8" i="32" s="1"/>
  <c r="Q8" i="32" s="1"/>
  <c r="J40" i="31"/>
  <c r="I40" i="31"/>
  <c r="H40" i="31"/>
  <c r="F40" i="31"/>
  <c r="E40" i="31"/>
  <c r="D40" i="31"/>
  <c r="C40" i="31"/>
  <c r="Q40" i="31"/>
  <c r="P40" i="31"/>
  <c r="M40" i="31"/>
  <c r="L40" i="31"/>
  <c r="J9" i="31"/>
  <c r="R9" i="31" s="1"/>
  <c r="S9" i="5" s="1"/>
  <c r="V13" i="4" s="1"/>
  <c r="I9" i="31"/>
  <c r="H9" i="31"/>
  <c r="F9" i="31"/>
  <c r="O9" i="31" s="1"/>
  <c r="E9" i="31"/>
  <c r="N9" i="31" s="1"/>
  <c r="D9" i="31"/>
  <c r="M9" i="31" s="1"/>
  <c r="C9" i="31"/>
  <c r="L9" i="31" s="1"/>
  <c r="H8" i="31"/>
  <c r="P8" i="31" s="1"/>
  <c r="T8" i="5" s="1"/>
  <c r="Q7" i="31"/>
  <c r="R7" i="5" s="1"/>
  <c r="U12" i="4" s="1"/>
  <c r="U18" i="4" s="1"/>
  <c r="P7" i="31"/>
  <c r="T7" i="5" s="1"/>
  <c r="U14" i="4" s="1"/>
  <c r="U17" i="4" s="1"/>
  <c r="K5" i="31"/>
  <c r="I8" i="31" s="1"/>
  <c r="Q8" i="31" s="1"/>
  <c r="R8" i="5" s="1"/>
  <c r="E5" i="31"/>
  <c r="F8" i="31" s="1"/>
  <c r="O8" i="31" s="1"/>
  <c r="O21" i="30"/>
  <c r="N21" i="30"/>
  <c r="G21" i="30"/>
  <c r="F21" i="30"/>
  <c r="D21" i="30"/>
  <c r="C21" i="30"/>
  <c r="W13" i="30"/>
  <c r="D13" i="5" s="1"/>
  <c r="V13" i="30"/>
  <c r="C13" i="5" s="1"/>
  <c r="U13" i="30"/>
  <c r="E13" i="5" s="1"/>
  <c r="T13" i="30"/>
  <c r="S13" i="30"/>
  <c r="R13" i="30"/>
  <c r="Q13" i="30"/>
  <c r="P13" i="30"/>
  <c r="W12" i="30"/>
  <c r="D12" i="5" s="1"/>
  <c r="V12" i="30"/>
  <c r="C12" i="5" s="1"/>
  <c r="U12" i="30"/>
  <c r="E12" i="5" s="1"/>
  <c r="T12" i="30"/>
  <c r="S12" i="30"/>
  <c r="R12" i="30"/>
  <c r="Q12" i="30"/>
  <c r="P12" i="30"/>
  <c r="W11" i="30"/>
  <c r="D11" i="5" s="1"/>
  <c r="V11" i="30"/>
  <c r="C11" i="5" s="1"/>
  <c r="U11" i="30"/>
  <c r="E11" i="5" s="1"/>
  <c r="T11" i="30"/>
  <c r="S11" i="30"/>
  <c r="R11" i="30"/>
  <c r="Q11" i="30"/>
  <c r="P11" i="30"/>
  <c r="W10" i="30"/>
  <c r="D10" i="5" s="1"/>
  <c r="V10" i="30"/>
  <c r="C10" i="5" s="1"/>
  <c r="U10" i="30"/>
  <c r="E10" i="5" s="1"/>
  <c r="T10" i="30"/>
  <c r="S10" i="30"/>
  <c r="R10" i="30"/>
  <c r="Q10" i="30"/>
  <c r="P10" i="30"/>
  <c r="O9" i="30"/>
  <c r="N9" i="30"/>
  <c r="V9" i="30" s="1"/>
  <c r="G9" i="30"/>
  <c r="F9" i="30"/>
  <c r="T9" i="30" s="1"/>
  <c r="E9" i="30"/>
  <c r="S9" i="30" s="1"/>
  <c r="R9" i="30"/>
  <c r="C9" i="30"/>
  <c r="Q9" i="30" s="1"/>
  <c r="Q22" i="30" s="1"/>
  <c r="G8" i="30"/>
  <c r="U8" i="30" s="1"/>
  <c r="E8" i="5" s="1"/>
  <c r="W7" i="30"/>
  <c r="D7" i="5" s="1"/>
  <c r="F13" i="4" s="1"/>
  <c r="V7" i="30"/>
  <c r="C7" i="5" s="1"/>
  <c r="F12" i="4" s="1"/>
  <c r="U7" i="30"/>
  <c r="E7" i="5" s="1"/>
  <c r="P7" i="30"/>
  <c r="P5" i="30"/>
  <c r="N8" i="30" s="1"/>
  <c r="V8" i="30" s="1"/>
  <c r="C8" i="5" s="1"/>
  <c r="E5" i="30"/>
  <c r="F8" i="30" s="1"/>
  <c r="T8" i="30" s="1"/>
  <c r="Q9" i="31" l="1"/>
  <c r="R9" i="5" s="1"/>
  <c r="V12" i="4" s="1"/>
  <c r="I41" i="31"/>
  <c r="P9" i="31"/>
  <c r="H41" i="31"/>
  <c r="O17" i="4"/>
  <c r="Q14" i="4"/>
  <c r="C9" i="5"/>
  <c r="G12" i="4" s="1"/>
  <c r="H12" i="4" s="1"/>
  <c r="V22" i="30"/>
  <c r="G22" i="30"/>
  <c r="U9" i="30"/>
  <c r="U22" i="30" s="1"/>
  <c r="V19" i="4"/>
  <c r="P9" i="30"/>
  <c r="P21" i="30"/>
  <c r="F18" i="4"/>
  <c r="S9" i="32"/>
  <c r="N9" i="5" s="1"/>
  <c r="S12" i="4" s="1"/>
  <c r="K22" i="32"/>
  <c r="T9" i="32"/>
  <c r="T22" i="32" s="1"/>
  <c r="L22" i="32"/>
  <c r="P9" i="5"/>
  <c r="R22" i="32"/>
  <c r="Z25" i="5"/>
  <c r="N70" i="5"/>
  <c r="Q5" i="5"/>
  <c r="AB25" i="5"/>
  <c r="P70" i="5"/>
  <c r="Q25" i="5"/>
  <c r="AA25" i="5"/>
  <c r="O70" i="5"/>
  <c r="T7" i="33"/>
  <c r="V7" i="33"/>
  <c r="K40" i="31"/>
  <c r="K9" i="31"/>
  <c r="C8" i="31"/>
  <c r="L8" i="31" s="1"/>
  <c r="N40" i="31"/>
  <c r="J8" i="31"/>
  <c r="R8" i="31" s="1"/>
  <c r="O40" i="31"/>
  <c r="M21" i="32"/>
  <c r="Q21" i="32"/>
  <c r="W10" i="32"/>
  <c r="U10" i="32"/>
  <c r="W7" i="32"/>
  <c r="M9" i="32"/>
  <c r="O21" i="32"/>
  <c r="S21" i="32"/>
  <c r="U7" i="32"/>
  <c r="L8" i="32"/>
  <c r="T8" i="32" s="1"/>
  <c r="N21" i="32"/>
  <c r="R21" i="32"/>
  <c r="C8" i="32"/>
  <c r="N8" i="32" s="1"/>
  <c r="P21" i="32"/>
  <c r="J9" i="33"/>
  <c r="T10" i="33"/>
  <c r="J15" i="33"/>
  <c r="K8" i="33"/>
  <c r="U8" i="33" s="1"/>
  <c r="V10" i="33"/>
  <c r="S9" i="33"/>
  <c r="T9" i="33" s="1"/>
  <c r="V11" i="33"/>
  <c r="V13" i="33"/>
  <c r="T12" i="33"/>
  <c r="C8" i="33"/>
  <c r="M8" i="33" s="1"/>
  <c r="O15" i="33"/>
  <c r="I8" i="33"/>
  <c r="S8" i="33" s="1"/>
  <c r="T8" i="33" s="1"/>
  <c r="P15" i="33"/>
  <c r="V12" i="33"/>
  <c r="V14" i="33"/>
  <c r="L15" i="33"/>
  <c r="R21" i="30"/>
  <c r="X13" i="30"/>
  <c r="V21" i="30"/>
  <c r="X11" i="30"/>
  <c r="C8" i="30"/>
  <c r="Q8" i="30" s="1"/>
  <c r="W9" i="30"/>
  <c r="W22" i="30" s="1"/>
  <c r="S21" i="30"/>
  <c r="X10" i="30"/>
  <c r="T21" i="30"/>
  <c r="X7" i="30"/>
  <c r="O8" i="30"/>
  <c r="W8" i="30" s="1"/>
  <c r="Q21" i="30"/>
  <c r="U21" i="30"/>
  <c r="X12" i="30"/>
  <c r="J8" i="33"/>
  <c r="S15" i="33"/>
  <c r="T15" i="33" s="1"/>
  <c r="D8" i="33"/>
  <c r="L9" i="33"/>
  <c r="U15" i="33"/>
  <c r="V15" i="33" s="1"/>
  <c r="T21" i="32"/>
  <c r="D8" i="32"/>
  <c r="V21" i="32"/>
  <c r="R40" i="31"/>
  <c r="S40" i="31" s="1"/>
  <c r="D8" i="31"/>
  <c r="W21" i="30"/>
  <c r="D8" i="30"/>
  <c r="X10" i="4"/>
  <c r="I10" i="4"/>
  <c r="F10" i="4"/>
  <c r="F14" i="4"/>
  <c r="F7" i="29"/>
  <c r="H7" i="29"/>
  <c r="AO7" i="28"/>
  <c r="AA7" i="28"/>
  <c r="M7" i="28"/>
  <c r="F7" i="28"/>
  <c r="AU5" i="28"/>
  <c r="AN5" i="28"/>
  <c r="AG5" i="28"/>
  <c r="Z5" i="28"/>
  <c r="S5" i="28"/>
  <c r="L5" i="28"/>
  <c r="V15" i="4" l="1"/>
  <c r="V18" i="4"/>
  <c r="W12" i="4"/>
  <c r="S9" i="31"/>
  <c r="Q41" i="31"/>
  <c r="T9" i="5"/>
  <c r="V14" i="4" s="1"/>
  <c r="P41" i="31"/>
  <c r="E9" i="5"/>
  <c r="G14" i="4" s="1"/>
  <c r="X9" i="30"/>
  <c r="D9" i="5"/>
  <c r="G13" i="4" s="1"/>
  <c r="H13" i="4" s="1"/>
  <c r="X21" i="30"/>
  <c r="X8" i="30"/>
  <c r="D8" i="5"/>
  <c r="U21" i="32"/>
  <c r="Q70" i="5"/>
  <c r="AC25" i="5"/>
  <c r="S22" i="32"/>
  <c r="O9" i="5"/>
  <c r="S13" i="4" s="1"/>
  <c r="U9" i="32"/>
  <c r="W9" i="32"/>
  <c r="W8" i="32"/>
  <c r="O8" i="5"/>
  <c r="S18" i="4"/>
  <c r="T12" i="4"/>
  <c r="S14" i="4"/>
  <c r="P71" i="5"/>
  <c r="V8" i="33"/>
  <c r="E71" i="5"/>
  <c r="K8" i="31"/>
  <c r="S8" i="31"/>
  <c r="M8" i="32"/>
  <c r="U8" i="32"/>
  <c r="W21" i="32"/>
  <c r="L8" i="33"/>
  <c r="V9" i="33"/>
  <c r="P8" i="30"/>
  <c r="N8" i="33"/>
  <c r="O8" i="33" s="1"/>
  <c r="E8" i="33"/>
  <c r="O8" i="32"/>
  <c r="P8" i="32" s="1"/>
  <c r="E8" i="32"/>
  <c r="M8" i="31"/>
  <c r="N8" i="31" s="1"/>
  <c r="E8" i="31"/>
  <c r="R8" i="30"/>
  <c r="S8" i="30" s="1"/>
  <c r="E8" i="30"/>
  <c r="E70" i="5"/>
  <c r="BD23" i="28"/>
  <c r="BB23" i="28"/>
  <c r="BD22" i="28"/>
  <c r="BB22" i="28"/>
  <c r="BD21" i="28"/>
  <c r="BB21" i="28"/>
  <c r="BD20" i="28"/>
  <c r="BB20" i="28"/>
  <c r="BD19" i="28"/>
  <c r="BB19" i="28"/>
  <c r="BD18" i="28"/>
  <c r="BB18" i="28"/>
  <c r="BD17" i="28"/>
  <c r="BB17" i="28"/>
  <c r="BD16" i="28"/>
  <c r="BB16" i="28"/>
  <c r="BD15" i="28"/>
  <c r="BB15" i="28"/>
  <c r="BD14" i="28"/>
  <c r="BB14" i="28"/>
  <c r="BD13" i="28"/>
  <c r="BB13" i="28"/>
  <c r="BD12" i="28"/>
  <c r="BB12" i="28"/>
  <c r="BD11" i="28"/>
  <c r="BB11" i="28"/>
  <c r="BD10" i="28"/>
  <c r="BB10" i="28"/>
  <c r="AP23" i="28"/>
  <c r="AN23" i="28"/>
  <c r="AP22" i="28"/>
  <c r="AN22" i="28"/>
  <c r="AP21" i="28"/>
  <c r="AN21" i="28"/>
  <c r="AP20" i="28"/>
  <c r="AN20" i="28"/>
  <c r="AP19" i="28"/>
  <c r="AN19" i="28"/>
  <c r="AP18" i="28"/>
  <c r="AN18" i="28"/>
  <c r="AP17" i="28"/>
  <c r="AN17" i="28"/>
  <c r="AP16" i="28"/>
  <c r="AN16" i="28"/>
  <c r="AP15" i="28"/>
  <c r="AN15" i="28"/>
  <c r="AP14" i="28"/>
  <c r="AN14" i="28"/>
  <c r="AP13" i="28"/>
  <c r="AN13" i="28"/>
  <c r="AP12" i="28"/>
  <c r="AN12" i="28"/>
  <c r="AP11" i="28"/>
  <c r="AN11" i="28"/>
  <c r="AP10" i="28"/>
  <c r="AN10" i="28"/>
  <c r="V16" i="4" l="1"/>
  <c r="V17" i="4"/>
  <c r="W14" i="4"/>
  <c r="Q9" i="5"/>
  <c r="T13" i="4"/>
  <c r="S15" i="4"/>
  <c r="S19" i="4"/>
  <c r="S17" i="4"/>
  <c r="T14" i="4"/>
  <c r="S16" i="4"/>
  <c r="AI23" i="28"/>
  <c r="AG23" i="28"/>
  <c r="AI22" i="28"/>
  <c r="AG22" i="28"/>
  <c r="AI21" i="28"/>
  <c r="AG21" i="28"/>
  <c r="AI20" i="28"/>
  <c r="AG20" i="28"/>
  <c r="AI19" i="28"/>
  <c r="AG19" i="28"/>
  <c r="AI18" i="28"/>
  <c r="AG18" i="28"/>
  <c r="AI17" i="28"/>
  <c r="AG17" i="28"/>
  <c r="AI16" i="28"/>
  <c r="AG16" i="28"/>
  <c r="AI15" i="28"/>
  <c r="AG15" i="28"/>
  <c r="AI14" i="28"/>
  <c r="AG14" i="28"/>
  <c r="AI13" i="28"/>
  <c r="AG13" i="28"/>
  <c r="AI12" i="28"/>
  <c r="AG12" i="28"/>
  <c r="AI11" i="28"/>
  <c r="AG11" i="28"/>
  <c r="AI10" i="28"/>
  <c r="AG10" i="28"/>
  <c r="AB23" i="28"/>
  <c r="Z23" i="28"/>
  <c r="AB22" i="28"/>
  <c r="Z22" i="28"/>
  <c r="AB21" i="28"/>
  <c r="Z21" i="28"/>
  <c r="AB20" i="28"/>
  <c r="Z20" i="28"/>
  <c r="AB19" i="28"/>
  <c r="Z19" i="28"/>
  <c r="AB18" i="28"/>
  <c r="Z18" i="28"/>
  <c r="AB17" i="28"/>
  <c r="Z17" i="28"/>
  <c r="AB16" i="28"/>
  <c r="Z16" i="28"/>
  <c r="AB15" i="28"/>
  <c r="Z15" i="28"/>
  <c r="AB14" i="28"/>
  <c r="Z14" i="28"/>
  <c r="AB13" i="28"/>
  <c r="Z13" i="28"/>
  <c r="AB12" i="28"/>
  <c r="Z12" i="28"/>
  <c r="AB11" i="28"/>
  <c r="Z11" i="28"/>
  <c r="AB10" i="28"/>
  <c r="Z10" i="28"/>
  <c r="N23" i="28"/>
  <c r="L23" i="28"/>
  <c r="N22" i="28"/>
  <c r="L22" i="28"/>
  <c r="N21" i="28"/>
  <c r="L21" i="28"/>
  <c r="N20" i="28"/>
  <c r="L20" i="28"/>
  <c r="N19" i="28"/>
  <c r="L19" i="28"/>
  <c r="N18" i="28"/>
  <c r="L18" i="28"/>
  <c r="N17" i="28"/>
  <c r="L17" i="28"/>
  <c r="N16" i="28"/>
  <c r="L16" i="28"/>
  <c r="N15" i="28"/>
  <c r="L15" i="28"/>
  <c r="N14" i="28"/>
  <c r="L14" i="28"/>
  <c r="N13" i="28"/>
  <c r="L13" i="28"/>
  <c r="N12" i="28"/>
  <c r="L12" i="28"/>
  <c r="N11" i="28"/>
  <c r="L11" i="28"/>
  <c r="N10" i="28"/>
  <c r="L10" i="28"/>
  <c r="AC41" i="28" l="1"/>
  <c r="AA41" i="28"/>
  <c r="AB41" i="28" s="1"/>
  <c r="Y41" i="28"/>
  <c r="Z41" i="28" s="1"/>
  <c r="X41" i="28"/>
  <c r="V41" i="28"/>
  <c r="T41" i="28"/>
  <c r="U41" i="28" s="1"/>
  <c r="R41" i="28"/>
  <c r="S41" i="28" s="1"/>
  <c r="Q41" i="28"/>
  <c r="O41" i="28"/>
  <c r="M41" i="28"/>
  <c r="K41" i="28"/>
  <c r="L41" i="28" s="1"/>
  <c r="J41" i="28"/>
  <c r="AD40" i="28"/>
  <c r="AB40" i="28"/>
  <c r="Z40" i="28"/>
  <c r="W40" i="28"/>
  <c r="U40" i="28"/>
  <c r="S40" i="28"/>
  <c r="P40" i="28"/>
  <c r="N40" i="28"/>
  <c r="L40" i="28"/>
  <c r="AD39" i="28"/>
  <c r="AB39" i="28"/>
  <c r="Z39" i="28"/>
  <c r="W39" i="28"/>
  <c r="U39" i="28"/>
  <c r="S39" i="28"/>
  <c r="P39" i="28"/>
  <c r="N39" i="28"/>
  <c r="L39" i="28"/>
  <c r="AD38" i="28"/>
  <c r="AB38" i="28"/>
  <c r="Z38" i="28"/>
  <c r="W38" i="28"/>
  <c r="U38" i="28"/>
  <c r="S38" i="28"/>
  <c r="P38" i="28"/>
  <c r="N38" i="28"/>
  <c r="L38" i="28"/>
  <c r="AD37" i="28"/>
  <c r="AB37" i="28"/>
  <c r="Z37" i="28"/>
  <c r="W37" i="28"/>
  <c r="U37" i="28"/>
  <c r="S37" i="28"/>
  <c r="P37" i="28"/>
  <c r="N37" i="28"/>
  <c r="L37" i="28"/>
  <c r="AD36" i="28"/>
  <c r="AB36" i="28"/>
  <c r="Z36" i="28"/>
  <c r="W36" i="28"/>
  <c r="U36" i="28"/>
  <c r="S36" i="28"/>
  <c r="P36" i="28"/>
  <c r="N36" i="28"/>
  <c r="L36" i="28"/>
  <c r="AD35" i="28"/>
  <c r="AB35" i="28"/>
  <c r="Z35" i="28"/>
  <c r="W35" i="28"/>
  <c r="U35" i="28"/>
  <c r="S35" i="28"/>
  <c r="P35" i="28"/>
  <c r="N35" i="28"/>
  <c r="L35" i="28"/>
  <c r="AD34" i="28"/>
  <c r="AB34" i="28"/>
  <c r="Z34" i="28"/>
  <c r="W34" i="28"/>
  <c r="U34" i="28"/>
  <c r="S34" i="28"/>
  <c r="P34" i="28"/>
  <c r="N34" i="28"/>
  <c r="L34" i="28"/>
  <c r="AD33" i="28"/>
  <c r="AB33" i="28"/>
  <c r="Z33" i="28"/>
  <c r="W33" i="28"/>
  <c r="U33" i="28"/>
  <c r="S33" i="28"/>
  <c r="P33" i="28"/>
  <c r="N33" i="28"/>
  <c r="L33" i="28"/>
  <c r="AD32" i="28"/>
  <c r="AB32" i="28"/>
  <c r="Z32" i="28"/>
  <c r="W32" i="28"/>
  <c r="U32" i="28"/>
  <c r="S32" i="28"/>
  <c r="P32" i="28"/>
  <c r="N32" i="28"/>
  <c r="L32" i="28"/>
  <c r="AD31" i="28"/>
  <c r="AB31" i="28"/>
  <c r="Z31" i="28"/>
  <c r="W31" i="28"/>
  <c r="U31" i="28"/>
  <c r="S31" i="28"/>
  <c r="P31" i="28"/>
  <c r="N31" i="28"/>
  <c r="L31" i="28"/>
  <c r="AD30" i="28"/>
  <c r="AB30" i="28"/>
  <c r="Z30" i="28"/>
  <c r="W30" i="28"/>
  <c r="U30" i="28"/>
  <c r="S30" i="28"/>
  <c r="P30" i="28"/>
  <c r="N30" i="28"/>
  <c r="L30" i="28"/>
  <c r="AD29" i="28"/>
  <c r="AB29" i="28"/>
  <c r="Z29" i="28"/>
  <c r="W29" i="28"/>
  <c r="U29" i="28"/>
  <c r="S29" i="28"/>
  <c r="P29" i="28"/>
  <c r="N29" i="28"/>
  <c r="L29" i="28"/>
  <c r="AD28" i="28"/>
  <c r="AB28" i="28"/>
  <c r="Z28" i="28"/>
  <c r="W28" i="28"/>
  <c r="U28" i="28"/>
  <c r="S28" i="28"/>
  <c r="P28" i="28"/>
  <c r="N28" i="28"/>
  <c r="L28" i="28"/>
  <c r="AD27" i="28"/>
  <c r="AB27" i="28"/>
  <c r="Z27" i="28"/>
  <c r="W27" i="28"/>
  <c r="U27" i="28"/>
  <c r="S27" i="28"/>
  <c r="P27" i="28"/>
  <c r="N27" i="28"/>
  <c r="L27" i="28"/>
  <c r="AD26" i="28"/>
  <c r="AB26" i="28"/>
  <c r="Z26" i="28"/>
  <c r="W26" i="28"/>
  <c r="U26" i="28"/>
  <c r="S26" i="28"/>
  <c r="P26" i="28"/>
  <c r="N26" i="28"/>
  <c r="L26" i="28"/>
  <c r="AD25" i="28"/>
  <c r="AB25" i="28"/>
  <c r="Z25" i="28"/>
  <c r="W25" i="28"/>
  <c r="U25" i="28"/>
  <c r="S25" i="28"/>
  <c r="P25" i="28"/>
  <c r="N25" i="28"/>
  <c r="L25" i="28"/>
  <c r="AD24" i="28"/>
  <c r="AB24" i="28"/>
  <c r="Z24" i="28"/>
  <c r="W24" i="28"/>
  <c r="U24" i="28"/>
  <c r="S24" i="28"/>
  <c r="P24" i="28"/>
  <c r="N24" i="28"/>
  <c r="L24" i="28"/>
  <c r="AD23" i="28"/>
  <c r="W23" i="28"/>
  <c r="U23" i="28"/>
  <c r="S23" i="28"/>
  <c r="P23" i="28"/>
  <c r="AD22" i="28"/>
  <c r="W22" i="28"/>
  <c r="U22" i="28"/>
  <c r="S22" i="28"/>
  <c r="P22" i="28"/>
  <c r="AD21" i="28"/>
  <c r="W21" i="28"/>
  <c r="U21" i="28"/>
  <c r="S21" i="28"/>
  <c r="P21" i="28"/>
  <c r="AD20" i="28"/>
  <c r="W20" i="28"/>
  <c r="U20" i="28"/>
  <c r="S20" i="28"/>
  <c r="P20" i="28"/>
  <c r="AD19" i="28"/>
  <c r="W19" i="28"/>
  <c r="U19" i="28"/>
  <c r="S19" i="28"/>
  <c r="P19" i="28"/>
  <c r="AD18" i="28"/>
  <c r="W18" i="28"/>
  <c r="U18" i="28"/>
  <c r="S18" i="28"/>
  <c r="P18" i="28"/>
  <c r="AD17" i="28"/>
  <c r="W17" i="28"/>
  <c r="U17" i="28"/>
  <c r="S17" i="28"/>
  <c r="P17" i="28"/>
  <c r="AD16" i="28"/>
  <c r="W16" i="28"/>
  <c r="U16" i="28"/>
  <c r="S16" i="28"/>
  <c r="P16" i="28"/>
  <c r="AD15" i="28"/>
  <c r="W15" i="28"/>
  <c r="U15" i="28"/>
  <c r="S15" i="28"/>
  <c r="P15" i="28"/>
  <c r="AD14" i="28"/>
  <c r="W14" i="28"/>
  <c r="U14" i="28"/>
  <c r="S14" i="28"/>
  <c r="P14" i="28"/>
  <c r="AD13" i="28"/>
  <c r="W13" i="28"/>
  <c r="U13" i="28"/>
  <c r="S13" i="28"/>
  <c r="P13" i="28"/>
  <c r="AD12" i="28"/>
  <c r="W12" i="28"/>
  <c r="U12" i="28"/>
  <c r="S12" i="28"/>
  <c r="P12" i="28"/>
  <c r="AD11" i="28"/>
  <c r="W11" i="28"/>
  <c r="U11" i="28"/>
  <c r="S11" i="28"/>
  <c r="P11" i="28"/>
  <c r="AD10" i="28"/>
  <c r="W10" i="28"/>
  <c r="U10" i="28"/>
  <c r="S10" i="28"/>
  <c r="P10" i="28"/>
  <c r="AC9" i="28"/>
  <c r="AC42" i="28" s="1"/>
  <c r="AA9" i="28"/>
  <c r="AA42" i="28" s="1"/>
  <c r="Y9" i="28"/>
  <c r="X9" i="28"/>
  <c r="X42" i="28" s="1"/>
  <c r="V9" i="28"/>
  <c r="T9" i="28"/>
  <c r="T42" i="28" s="1"/>
  <c r="R9" i="28"/>
  <c r="Q9" i="28"/>
  <c r="U9" i="28" s="1"/>
  <c r="O9" i="28"/>
  <c r="O42" i="28" s="1"/>
  <c r="M9" i="28"/>
  <c r="M42" i="28" s="1"/>
  <c r="K9" i="28"/>
  <c r="J9" i="28"/>
  <c r="AC8" i="28"/>
  <c r="AA8" i="28"/>
  <c r="X8" i="28"/>
  <c r="V8" i="28"/>
  <c r="T8" i="28"/>
  <c r="Q8" i="28"/>
  <c r="O8" i="28"/>
  <c r="M8" i="28"/>
  <c r="P8" i="28" s="1"/>
  <c r="J8" i="28"/>
  <c r="AS42" i="28"/>
  <c r="AY41" i="28"/>
  <c r="AX41" i="28"/>
  <c r="AV41" i="28"/>
  <c r="AW41" i="28" s="1"/>
  <c r="AT41" i="28"/>
  <c r="AU41" i="28" s="1"/>
  <c r="AS41" i="28"/>
  <c r="AQ41" i="28"/>
  <c r="AO41" i="28"/>
  <c r="AP41" i="28" s="1"/>
  <c r="AM41" i="28"/>
  <c r="AN41" i="28" s="1"/>
  <c r="AL41" i="28"/>
  <c r="AJ41" i="28"/>
  <c r="AH41" i="28"/>
  <c r="AF41" i="28"/>
  <c r="AG41" i="28" s="1"/>
  <c r="AE41" i="28"/>
  <c r="AY40" i="28"/>
  <c r="AW40" i="28"/>
  <c r="AU40" i="28"/>
  <c r="AR40" i="28"/>
  <c r="AP40" i="28"/>
  <c r="AN40" i="28"/>
  <c r="AK40" i="28"/>
  <c r="AI40" i="28"/>
  <c r="AG40" i="28"/>
  <c r="AY39" i="28"/>
  <c r="AW39" i="28"/>
  <c r="AU39" i="28"/>
  <c r="AR39" i="28"/>
  <c r="AP39" i="28"/>
  <c r="AN39" i="28"/>
  <c r="AK39" i="28"/>
  <c r="AI39" i="28"/>
  <c r="AG39" i="28"/>
  <c r="AY38" i="28"/>
  <c r="AW38" i="28"/>
  <c r="AU38" i="28"/>
  <c r="AR38" i="28"/>
  <c r="AP38" i="28"/>
  <c r="AN38" i="28"/>
  <c r="AK38" i="28"/>
  <c r="AI38" i="28"/>
  <c r="AG38" i="28"/>
  <c r="AY37" i="28"/>
  <c r="AW37" i="28"/>
  <c r="AU37" i="28"/>
  <c r="AR37" i="28"/>
  <c r="AP37" i="28"/>
  <c r="AN37" i="28"/>
  <c r="AK37" i="28"/>
  <c r="AI37" i="28"/>
  <c r="AG37" i="28"/>
  <c r="AY36" i="28"/>
  <c r="AW36" i="28"/>
  <c r="AU36" i="28"/>
  <c r="AR36" i="28"/>
  <c r="AP36" i="28"/>
  <c r="AN36" i="28"/>
  <c r="AK36" i="28"/>
  <c r="AI36" i="28"/>
  <c r="AG36" i="28"/>
  <c r="AY35" i="28"/>
  <c r="AW35" i="28"/>
  <c r="AU35" i="28"/>
  <c r="AR35" i="28"/>
  <c r="AP35" i="28"/>
  <c r="AN35" i="28"/>
  <c r="AK35" i="28"/>
  <c r="AI35" i="28"/>
  <c r="AG35" i="28"/>
  <c r="AY34" i="28"/>
  <c r="AW34" i="28"/>
  <c r="AU34" i="28"/>
  <c r="AR34" i="28"/>
  <c r="AP34" i="28"/>
  <c r="AN34" i="28"/>
  <c r="AK34" i="28"/>
  <c r="AI34" i="28"/>
  <c r="AG34" i="28"/>
  <c r="AY33" i="28"/>
  <c r="AW33" i="28"/>
  <c r="AU33" i="28"/>
  <c r="AR33" i="28"/>
  <c r="AP33" i="28"/>
  <c r="AN33" i="28"/>
  <c r="AK33" i="28"/>
  <c r="AI33" i="28"/>
  <c r="AG33" i="28"/>
  <c r="AY32" i="28"/>
  <c r="AW32" i="28"/>
  <c r="AU32" i="28"/>
  <c r="AR32" i="28"/>
  <c r="AP32" i="28"/>
  <c r="AN32" i="28"/>
  <c r="AK32" i="28"/>
  <c r="AI32" i="28"/>
  <c r="AG32" i="28"/>
  <c r="AY31" i="28"/>
  <c r="AW31" i="28"/>
  <c r="AU31" i="28"/>
  <c r="AR31" i="28"/>
  <c r="AP31" i="28"/>
  <c r="AN31" i="28"/>
  <c r="AK31" i="28"/>
  <c r="AI31" i="28"/>
  <c r="AG31" i="28"/>
  <c r="AY30" i="28"/>
  <c r="AW30" i="28"/>
  <c r="AU30" i="28"/>
  <c r="AR30" i="28"/>
  <c r="AP30" i="28"/>
  <c r="AN30" i="28"/>
  <c r="AK30" i="28"/>
  <c r="AI30" i="28"/>
  <c r="AG30" i="28"/>
  <c r="AY29" i="28"/>
  <c r="AW29" i="28"/>
  <c r="AU29" i="28"/>
  <c r="AR29" i="28"/>
  <c r="AP29" i="28"/>
  <c r="AN29" i="28"/>
  <c r="AK29" i="28"/>
  <c r="AI29" i="28"/>
  <c r="AG29" i="28"/>
  <c r="AY28" i="28"/>
  <c r="AW28" i="28"/>
  <c r="AU28" i="28"/>
  <c r="AR28" i="28"/>
  <c r="AP28" i="28"/>
  <c r="AN28" i="28"/>
  <c r="AK28" i="28"/>
  <c r="AI28" i="28"/>
  <c r="AG28" i="28"/>
  <c r="AY27" i="28"/>
  <c r="AW27" i="28"/>
  <c r="AU27" i="28"/>
  <c r="AR27" i="28"/>
  <c r="AP27" i="28"/>
  <c r="AN27" i="28"/>
  <c r="AK27" i="28"/>
  <c r="AI27" i="28"/>
  <c r="AG27" i="28"/>
  <c r="AY26" i="28"/>
  <c r="AW26" i="28"/>
  <c r="AU26" i="28"/>
  <c r="AR26" i="28"/>
  <c r="AP26" i="28"/>
  <c r="AN26" i="28"/>
  <c r="AK26" i="28"/>
  <c r="AI26" i="28"/>
  <c r="AG26" i="28"/>
  <c r="AY25" i="28"/>
  <c r="AW25" i="28"/>
  <c r="AU25" i="28"/>
  <c r="AR25" i="28"/>
  <c r="AP25" i="28"/>
  <c r="AN25" i="28"/>
  <c r="AK25" i="28"/>
  <c r="AI25" i="28"/>
  <c r="AG25" i="28"/>
  <c r="AY24" i="28"/>
  <c r="AW24" i="28"/>
  <c r="AU24" i="28"/>
  <c r="AR24" i="28"/>
  <c r="AP24" i="28"/>
  <c r="AN24" i="28"/>
  <c r="AK24" i="28"/>
  <c r="AI24" i="28"/>
  <c r="AG24" i="28"/>
  <c r="AY23" i="28"/>
  <c r="AW23" i="28"/>
  <c r="AU23" i="28"/>
  <c r="AR23" i="28"/>
  <c r="AK23" i="28"/>
  <c r="AY22" i="28"/>
  <c r="AW22" i="28"/>
  <c r="AU22" i="28"/>
  <c r="AR22" i="28"/>
  <c r="AK22" i="28"/>
  <c r="AY21" i="28"/>
  <c r="AW21" i="28"/>
  <c r="AU21" i="28"/>
  <c r="AR21" i="28"/>
  <c r="AK21" i="28"/>
  <c r="AY20" i="28"/>
  <c r="AW20" i="28"/>
  <c r="AU20" i="28"/>
  <c r="AR20" i="28"/>
  <c r="AK20" i="28"/>
  <c r="AY19" i="28"/>
  <c r="AW19" i="28"/>
  <c r="AU19" i="28"/>
  <c r="AR19" i="28"/>
  <c r="AK19" i="28"/>
  <c r="AY18" i="28"/>
  <c r="AW18" i="28"/>
  <c r="AU18" i="28"/>
  <c r="AR18" i="28"/>
  <c r="AK18" i="28"/>
  <c r="AY17" i="28"/>
  <c r="AW17" i="28"/>
  <c r="AU17" i="28"/>
  <c r="AR17" i="28"/>
  <c r="AK17" i="28"/>
  <c r="AY16" i="28"/>
  <c r="AW16" i="28"/>
  <c r="AU16" i="28"/>
  <c r="AR16" i="28"/>
  <c r="AK16" i="28"/>
  <c r="AY15" i="28"/>
  <c r="AW15" i="28"/>
  <c r="AU15" i="28"/>
  <c r="AR15" i="28"/>
  <c r="AK15" i="28"/>
  <c r="AY14" i="28"/>
  <c r="AW14" i="28"/>
  <c r="AU14" i="28"/>
  <c r="AR14" i="28"/>
  <c r="AK14" i="28"/>
  <c r="AY13" i="28"/>
  <c r="AW13" i="28"/>
  <c r="AU13" i="28"/>
  <c r="AR13" i="28"/>
  <c r="AK13" i="28"/>
  <c r="AY12" i="28"/>
  <c r="AW12" i="28"/>
  <c r="AU12" i="28"/>
  <c r="AR12" i="28"/>
  <c r="AK12" i="28"/>
  <c r="AY11" i="28"/>
  <c r="AW11" i="28"/>
  <c r="AU11" i="28"/>
  <c r="AR11" i="28"/>
  <c r="AK11" i="28"/>
  <c r="AY10" i="28"/>
  <c r="AW10" i="28"/>
  <c r="AU10" i="28"/>
  <c r="AR10" i="28"/>
  <c r="AK10" i="28"/>
  <c r="AX9" i="28"/>
  <c r="AX42" i="28" s="1"/>
  <c r="AV9" i="28"/>
  <c r="AV42" i="28" s="1"/>
  <c r="AU9" i="28"/>
  <c r="AT9" i="28"/>
  <c r="AS9" i="28"/>
  <c r="AQ9" i="28"/>
  <c r="AO9" i="28"/>
  <c r="AO42" i="28" s="1"/>
  <c r="AM9" i="28"/>
  <c r="AL9" i="28"/>
  <c r="AJ9" i="28"/>
  <c r="AJ42" i="28" s="1"/>
  <c r="AH9" i="28"/>
  <c r="AH42" i="28" s="1"/>
  <c r="AF9" i="28"/>
  <c r="AE9" i="28"/>
  <c r="AX8" i="28"/>
  <c r="AV8" i="28"/>
  <c r="AS8" i="28"/>
  <c r="AQ8" i="28"/>
  <c r="AO8" i="28"/>
  <c r="AR8" i="28" s="1"/>
  <c r="AL8" i="28"/>
  <c r="AJ8" i="28"/>
  <c r="AH8" i="28"/>
  <c r="AE8" i="28"/>
  <c r="BT40" i="28"/>
  <c r="BT39" i="28"/>
  <c r="BT38" i="28"/>
  <c r="BT37" i="28"/>
  <c r="BT36" i="28"/>
  <c r="BT35" i="28"/>
  <c r="BT34" i="28"/>
  <c r="BT33" i="28"/>
  <c r="BT32" i="28"/>
  <c r="BT31" i="28"/>
  <c r="BT30" i="28"/>
  <c r="BT29" i="28"/>
  <c r="BT28" i="28"/>
  <c r="BT27" i="28"/>
  <c r="BT26" i="28"/>
  <c r="BT25" i="28"/>
  <c r="BT24" i="28"/>
  <c r="BT23" i="28"/>
  <c r="BT22" i="28"/>
  <c r="BT21" i="28"/>
  <c r="BT20" i="28"/>
  <c r="BT19" i="28"/>
  <c r="BT18" i="28"/>
  <c r="BT17" i="28"/>
  <c r="BT16" i="28"/>
  <c r="BT15" i="28"/>
  <c r="BT14" i="28"/>
  <c r="BT13" i="28"/>
  <c r="BT12" i="28"/>
  <c r="BT11" i="28"/>
  <c r="BT10" i="28"/>
  <c r="AD8" i="28" l="1"/>
  <c r="W8" i="28"/>
  <c r="AY8" i="28"/>
  <c r="L9" i="28"/>
  <c r="S9" i="28"/>
  <c r="Z9" i="28"/>
  <c r="W41" i="28"/>
  <c r="AG9" i="28"/>
  <c r="AN9" i="28"/>
  <c r="AY9" i="28"/>
  <c r="AI41" i="28"/>
  <c r="W9" i="28"/>
  <c r="AP9" i="28"/>
  <c r="AR41" i="28"/>
  <c r="AR9" i="28"/>
  <c r="AK8" i="28"/>
  <c r="AI9" i="28"/>
  <c r="AK41" i="28"/>
  <c r="AD9" i="28"/>
  <c r="AD41" i="28"/>
  <c r="N9" i="28"/>
  <c r="P41" i="28"/>
  <c r="N41" i="28"/>
  <c r="V42" i="28"/>
  <c r="P9" i="28"/>
  <c r="AB9" i="28"/>
  <c r="AQ42" i="28"/>
  <c r="AK9" i="28"/>
  <c r="AW9" i="28"/>
  <c r="I7" i="19"/>
  <c r="C7" i="19"/>
  <c r="U102" i="19"/>
  <c r="U9" i="19"/>
  <c r="N102" i="19"/>
  <c r="N9" i="19"/>
  <c r="D7" i="27"/>
  <c r="V7" i="16"/>
  <c r="U42" i="16"/>
  <c r="U41" i="16"/>
  <c r="V41" i="16" s="1"/>
  <c r="S41" i="16"/>
  <c r="T41" i="16" s="1"/>
  <c r="R41" i="16"/>
  <c r="V40" i="16"/>
  <c r="T40" i="16"/>
  <c r="V39" i="16"/>
  <c r="T39" i="16"/>
  <c r="V38" i="16"/>
  <c r="T38" i="16"/>
  <c r="V37" i="16"/>
  <c r="T37" i="16"/>
  <c r="V36" i="16"/>
  <c r="T36" i="16"/>
  <c r="V35" i="16"/>
  <c r="T35" i="16"/>
  <c r="V34" i="16"/>
  <c r="T34" i="16"/>
  <c r="V33" i="16"/>
  <c r="T33" i="16"/>
  <c r="V32" i="16"/>
  <c r="T32" i="16"/>
  <c r="V31" i="16"/>
  <c r="T31" i="16"/>
  <c r="V30" i="16"/>
  <c r="T30" i="16"/>
  <c r="V29" i="16"/>
  <c r="T29" i="16"/>
  <c r="V28" i="16"/>
  <c r="T28" i="16"/>
  <c r="V27" i="16"/>
  <c r="T27" i="16"/>
  <c r="V26" i="16"/>
  <c r="T26" i="16"/>
  <c r="V25" i="16"/>
  <c r="T25" i="16"/>
  <c r="V24" i="16"/>
  <c r="T24" i="16"/>
  <c r="V23" i="16"/>
  <c r="T23" i="16"/>
  <c r="V22" i="16"/>
  <c r="T22" i="16"/>
  <c r="V21" i="16"/>
  <c r="T21" i="16"/>
  <c r="V20" i="16"/>
  <c r="T20" i="16"/>
  <c r="V19" i="16"/>
  <c r="T19" i="16"/>
  <c r="V18" i="16"/>
  <c r="T18" i="16"/>
  <c r="V17" i="16"/>
  <c r="T17" i="16"/>
  <c r="V16" i="16"/>
  <c r="T16" i="16"/>
  <c r="V15" i="16"/>
  <c r="T15" i="16"/>
  <c r="V14" i="16"/>
  <c r="T14" i="16"/>
  <c r="V13" i="16"/>
  <c r="T13" i="16"/>
  <c r="V12" i="16"/>
  <c r="T12" i="16"/>
  <c r="V11" i="16"/>
  <c r="T11" i="16"/>
  <c r="V10" i="16"/>
  <c r="T10" i="16"/>
  <c r="U9" i="16"/>
  <c r="S9" i="16"/>
  <c r="S42" i="16" s="1"/>
  <c r="R9" i="16"/>
  <c r="T5" i="16"/>
  <c r="S8" i="16" s="1"/>
  <c r="P41" i="16"/>
  <c r="Q41" i="16" s="1"/>
  <c r="N41" i="16"/>
  <c r="O41" i="16" s="1"/>
  <c r="M41" i="16"/>
  <c r="Q40" i="16"/>
  <c r="O40" i="16"/>
  <c r="Q39" i="16"/>
  <c r="O39" i="16"/>
  <c r="Q38" i="16"/>
  <c r="O38" i="16"/>
  <c r="Q37" i="16"/>
  <c r="O37" i="16"/>
  <c r="Q36" i="16"/>
  <c r="O36" i="16"/>
  <c r="Q35" i="16"/>
  <c r="O35" i="16"/>
  <c r="Q34" i="16"/>
  <c r="O34" i="16"/>
  <c r="Q33" i="16"/>
  <c r="O33" i="16"/>
  <c r="Q32" i="16"/>
  <c r="O32" i="16"/>
  <c r="Q31" i="16"/>
  <c r="O31" i="16"/>
  <c r="Q30" i="16"/>
  <c r="O30" i="16"/>
  <c r="Q29" i="16"/>
  <c r="O29" i="16"/>
  <c r="Q28" i="16"/>
  <c r="O28" i="16"/>
  <c r="Q27" i="16"/>
  <c r="O27" i="16"/>
  <c r="Q26" i="16"/>
  <c r="O26" i="16"/>
  <c r="Q25" i="16"/>
  <c r="O25" i="16"/>
  <c r="Q24" i="16"/>
  <c r="O24" i="16"/>
  <c r="Q23" i="16"/>
  <c r="O23" i="16"/>
  <c r="Q22" i="16"/>
  <c r="O22" i="16"/>
  <c r="Q21" i="16"/>
  <c r="O21" i="16"/>
  <c r="Q20" i="16"/>
  <c r="O20" i="16"/>
  <c r="Q19" i="16"/>
  <c r="O19" i="16"/>
  <c r="Q18" i="16"/>
  <c r="O18" i="16"/>
  <c r="Q17" i="16"/>
  <c r="O17" i="16"/>
  <c r="Q16" i="16"/>
  <c r="O16" i="16"/>
  <c r="Q15" i="16"/>
  <c r="O15" i="16"/>
  <c r="Q14" i="16"/>
  <c r="O14" i="16"/>
  <c r="Q13" i="16"/>
  <c r="O13" i="16"/>
  <c r="Q12" i="16"/>
  <c r="O12" i="16"/>
  <c r="Q11" i="16"/>
  <c r="O11" i="16"/>
  <c r="Q10" i="16"/>
  <c r="O10" i="16"/>
  <c r="P9" i="16"/>
  <c r="O9" i="16"/>
  <c r="N9" i="16"/>
  <c r="M9" i="16"/>
  <c r="P8" i="16"/>
  <c r="N7" i="16"/>
  <c r="N8" i="16" s="1"/>
  <c r="O5" i="16"/>
  <c r="M8" i="16" s="1"/>
  <c r="G7" i="16"/>
  <c r="Y17" i="16"/>
  <c r="Y16" i="16"/>
  <c r="Y15" i="16"/>
  <c r="Y14" i="16"/>
  <c r="Y13" i="16"/>
  <c r="Y12" i="16"/>
  <c r="Y11" i="16"/>
  <c r="Y10" i="16"/>
  <c r="J17" i="16"/>
  <c r="J16" i="16"/>
  <c r="J15" i="16"/>
  <c r="J14" i="16"/>
  <c r="J13" i="16"/>
  <c r="J12" i="16"/>
  <c r="J11" i="16"/>
  <c r="J10" i="16"/>
  <c r="AC41" i="29"/>
  <c r="AA41" i="29"/>
  <c r="AD41" i="29" s="1"/>
  <c r="Y41" i="29"/>
  <c r="X41" i="29"/>
  <c r="Z41" i="29" s="1"/>
  <c r="V41" i="29"/>
  <c r="T41" i="29"/>
  <c r="W41" i="29" s="1"/>
  <c r="R41" i="29"/>
  <c r="Q41" i="29"/>
  <c r="O41" i="29"/>
  <c r="P41" i="29" s="1"/>
  <c r="M41" i="29"/>
  <c r="K41" i="29"/>
  <c r="L41" i="29" s="1"/>
  <c r="J41" i="29"/>
  <c r="H41" i="29"/>
  <c r="I41" i="29" s="1"/>
  <c r="F41" i="29"/>
  <c r="D41" i="29"/>
  <c r="E41" i="29" s="1"/>
  <c r="C41" i="29"/>
  <c r="G41" i="29" s="1"/>
  <c r="AJ40" i="29"/>
  <c r="AH40" i="29"/>
  <c r="AF40" i="29"/>
  <c r="AE40" i="29"/>
  <c r="AD40" i="29"/>
  <c r="AB40" i="29"/>
  <c r="Z40" i="29"/>
  <c r="W40" i="29"/>
  <c r="U40" i="29"/>
  <c r="S40" i="29"/>
  <c r="P40" i="29"/>
  <c r="N40" i="29"/>
  <c r="L40" i="29"/>
  <c r="I40" i="29"/>
  <c r="G40" i="29"/>
  <c r="E40" i="29"/>
  <c r="AJ39" i="29"/>
  <c r="AH39" i="29"/>
  <c r="AF39" i="29"/>
  <c r="AE39" i="29"/>
  <c r="AD39" i="29"/>
  <c r="AB39" i="29"/>
  <c r="Z39" i="29"/>
  <c r="W39" i="29"/>
  <c r="U39" i="29"/>
  <c r="S39" i="29"/>
  <c r="P39" i="29"/>
  <c r="N39" i="29"/>
  <c r="L39" i="29"/>
  <c r="I39" i="29"/>
  <c r="G39" i="29"/>
  <c r="E39" i="29"/>
  <c r="AJ38" i="29"/>
  <c r="AK38" i="29" s="1"/>
  <c r="AH38" i="29"/>
  <c r="AF38" i="29"/>
  <c r="AG38" i="29" s="1"/>
  <c r="AE38" i="29"/>
  <c r="AD38" i="29"/>
  <c r="AB38" i="29"/>
  <c r="Z38" i="29"/>
  <c r="W38" i="29"/>
  <c r="U38" i="29"/>
  <c r="S38" i="29"/>
  <c r="P38" i="29"/>
  <c r="N38" i="29"/>
  <c r="L38" i="29"/>
  <c r="I38" i="29"/>
  <c r="G38" i="29"/>
  <c r="E38" i="29"/>
  <c r="AJ37" i="29"/>
  <c r="AH37" i="29"/>
  <c r="AF37" i="29"/>
  <c r="AG37" i="29" s="1"/>
  <c r="AE37" i="29"/>
  <c r="AD37" i="29"/>
  <c r="AB37" i="29"/>
  <c r="Z37" i="29"/>
  <c r="W37" i="29"/>
  <c r="U37" i="29"/>
  <c r="S37" i="29"/>
  <c r="P37" i="29"/>
  <c r="N37" i="29"/>
  <c r="L37" i="29"/>
  <c r="I37" i="29"/>
  <c r="G37" i="29"/>
  <c r="E37" i="29"/>
  <c r="AJ36" i="29"/>
  <c r="AH36" i="29"/>
  <c r="AF36" i="29"/>
  <c r="AE36" i="29"/>
  <c r="AD36" i="29"/>
  <c r="AB36" i="29"/>
  <c r="Z36" i="29"/>
  <c r="W36" i="29"/>
  <c r="U36" i="29"/>
  <c r="S36" i="29"/>
  <c r="P36" i="29"/>
  <c r="N36" i="29"/>
  <c r="L36" i="29"/>
  <c r="I36" i="29"/>
  <c r="G36" i="29"/>
  <c r="E36" i="29"/>
  <c r="AJ35" i="29"/>
  <c r="AH35" i="29"/>
  <c r="AF35" i="29"/>
  <c r="AE35" i="29"/>
  <c r="AD35" i="29"/>
  <c r="AB35" i="29"/>
  <c r="Z35" i="29"/>
  <c r="W35" i="29"/>
  <c r="U35" i="29"/>
  <c r="S35" i="29"/>
  <c r="P35" i="29"/>
  <c r="N35" i="29"/>
  <c r="L35" i="29"/>
  <c r="I35" i="29"/>
  <c r="G35" i="29"/>
  <c r="E35" i="29"/>
  <c r="AJ34" i="29"/>
  <c r="AK34" i="29" s="1"/>
  <c r="AH34" i="29"/>
  <c r="AG34" i="29"/>
  <c r="AF34" i="29"/>
  <c r="AE34" i="29"/>
  <c r="AI34" i="29" s="1"/>
  <c r="AD34" i="29"/>
  <c r="AB34" i="29"/>
  <c r="Z34" i="29"/>
  <c r="W34" i="29"/>
  <c r="U34" i="29"/>
  <c r="S34" i="29"/>
  <c r="P34" i="29"/>
  <c r="N34" i="29"/>
  <c r="L34" i="29"/>
  <c r="I34" i="29"/>
  <c r="G34" i="29"/>
  <c r="E34" i="29"/>
  <c r="AJ33" i="29"/>
  <c r="AH33" i="29"/>
  <c r="AF33" i="29"/>
  <c r="AE33" i="29"/>
  <c r="AD33" i="29"/>
  <c r="AB33" i="29"/>
  <c r="Z33" i="29"/>
  <c r="W33" i="29"/>
  <c r="U33" i="29"/>
  <c r="S33" i="29"/>
  <c r="P33" i="29"/>
  <c r="N33" i="29"/>
  <c r="L33" i="29"/>
  <c r="I33" i="29"/>
  <c r="G33" i="29"/>
  <c r="E33" i="29"/>
  <c r="AJ32" i="29"/>
  <c r="AH32" i="29"/>
  <c r="AF32" i="29"/>
  <c r="AE32" i="29"/>
  <c r="AD32" i="29"/>
  <c r="AB32" i="29"/>
  <c r="Z32" i="29"/>
  <c r="W32" i="29"/>
  <c r="U32" i="29"/>
  <c r="S32" i="29"/>
  <c r="P32" i="29"/>
  <c r="N32" i="29"/>
  <c r="L32" i="29"/>
  <c r="I32" i="29"/>
  <c r="G32" i="29"/>
  <c r="E32" i="29"/>
  <c r="AJ31" i="29"/>
  <c r="AH31" i="29"/>
  <c r="AF31" i="29"/>
  <c r="AE31" i="29"/>
  <c r="AD31" i="29"/>
  <c r="AB31" i="29"/>
  <c r="Z31" i="29"/>
  <c r="W31" i="29"/>
  <c r="U31" i="29"/>
  <c r="S31" i="29"/>
  <c r="P31" i="29"/>
  <c r="N31" i="29"/>
  <c r="L31" i="29"/>
  <c r="I31" i="29"/>
  <c r="G31" i="29"/>
  <c r="E31" i="29"/>
  <c r="AJ30" i="29"/>
  <c r="AH30" i="29"/>
  <c r="AF30" i="29"/>
  <c r="AE30" i="29"/>
  <c r="AD30" i="29"/>
  <c r="AB30" i="29"/>
  <c r="Z30" i="29"/>
  <c r="W30" i="29"/>
  <c r="U30" i="29"/>
  <c r="S30" i="29"/>
  <c r="P30" i="29"/>
  <c r="N30" i="29"/>
  <c r="L30" i="29"/>
  <c r="I30" i="29"/>
  <c r="G30" i="29"/>
  <c r="E30" i="29"/>
  <c r="AJ29" i="29"/>
  <c r="AH29" i="29"/>
  <c r="AF29" i="29"/>
  <c r="AE29" i="29"/>
  <c r="AD29" i="29"/>
  <c r="AB29" i="29"/>
  <c r="Z29" i="29"/>
  <c r="W29" i="29"/>
  <c r="U29" i="29"/>
  <c r="S29" i="29"/>
  <c r="P29" i="29"/>
  <c r="N29" i="29"/>
  <c r="L29" i="29"/>
  <c r="I29" i="29"/>
  <c r="G29" i="29"/>
  <c r="E29" i="29"/>
  <c r="AJ28" i="29"/>
  <c r="AH28" i="29"/>
  <c r="AF28" i="29"/>
  <c r="AE28" i="29"/>
  <c r="AD28" i="29"/>
  <c r="AB28" i="29"/>
  <c r="Z28" i="29"/>
  <c r="W28" i="29"/>
  <c r="U28" i="29"/>
  <c r="S28" i="29"/>
  <c r="P28" i="29"/>
  <c r="N28" i="29"/>
  <c r="L28" i="29"/>
  <c r="I28" i="29"/>
  <c r="G28" i="29"/>
  <c r="E28" i="29"/>
  <c r="AJ27" i="29"/>
  <c r="AH27" i="29"/>
  <c r="AF27" i="29"/>
  <c r="AE27" i="29"/>
  <c r="AD27" i="29"/>
  <c r="AB27" i="29"/>
  <c r="Z27" i="29"/>
  <c r="W27" i="29"/>
  <c r="U27" i="29"/>
  <c r="S27" i="29"/>
  <c r="P27" i="29"/>
  <c r="N27" i="29"/>
  <c r="L27" i="29"/>
  <c r="I27" i="29"/>
  <c r="G27" i="29"/>
  <c r="E27" i="29"/>
  <c r="AJ26" i="29"/>
  <c r="AH26" i="29"/>
  <c r="AF26" i="29"/>
  <c r="AE26" i="29"/>
  <c r="AD26" i="29"/>
  <c r="AB26" i="29"/>
  <c r="Z26" i="29"/>
  <c r="W26" i="29"/>
  <c r="U26" i="29"/>
  <c r="S26" i="29"/>
  <c r="P26" i="29"/>
  <c r="N26" i="29"/>
  <c r="L26" i="29"/>
  <c r="I26" i="29"/>
  <c r="G26" i="29"/>
  <c r="E26" i="29"/>
  <c r="AJ25" i="29"/>
  <c r="AH25" i="29"/>
  <c r="AF25" i="29"/>
  <c r="AE25" i="29"/>
  <c r="AD25" i="29"/>
  <c r="AB25" i="29"/>
  <c r="Z25" i="29"/>
  <c r="W25" i="29"/>
  <c r="U25" i="29"/>
  <c r="S25" i="29"/>
  <c r="P25" i="29"/>
  <c r="N25" i="29"/>
  <c r="L25" i="29"/>
  <c r="I25" i="29"/>
  <c r="G25" i="29"/>
  <c r="E25" i="29"/>
  <c r="AJ24" i="29"/>
  <c r="AH24" i="29"/>
  <c r="AF24" i="29"/>
  <c r="AE24" i="29"/>
  <c r="AD24" i="29"/>
  <c r="AB24" i="29"/>
  <c r="Z24" i="29"/>
  <c r="W24" i="29"/>
  <c r="U24" i="29"/>
  <c r="S24" i="29"/>
  <c r="P24" i="29"/>
  <c r="N24" i="29"/>
  <c r="L24" i="29"/>
  <c r="I24" i="29"/>
  <c r="G24" i="29"/>
  <c r="E24" i="29"/>
  <c r="AJ23" i="29"/>
  <c r="AH23" i="29"/>
  <c r="AI23" i="29" s="1"/>
  <c r="AF23" i="29"/>
  <c r="AE23" i="29"/>
  <c r="AD23" i="29"/>
  <c r="AB23" i="29"/>
  <c r="Z23" i="29"/>
  <c r="W23" i="29"/>
  <c r="U23" i="29"/>
  <c r="S23" i="29"/>
  <c r="P23" i="29"/>
  <c r="N23" i="29"/>
  <c r="L23" i="29"/>
  <c r="I23" i="29"/>
  <c r="G23" i="29"/>
  <c r="E23" i="29"/>
  <c r="AJ22" i="29"/>
  <c r="AH22" i="29"/>
  <c r="AF22" i="29"/>
  <c r="AE22" i="29"/>
  <c r="AD22" i="29"/>
  <c r="AB22" i="29"/>
  <c r="Z22" i="29"/>
  <c r="W22" i="29"/>
  <c r="U22" i="29"/>
  <c r="S22" i="29"/>
  <c r="P22" i="29"/>
  <c r="N22" i="29"/>
  <c r="L22" i="29"/>
  <c r="I22" i="29"/>
  <c r="G22" i="29"/>
  <c r="E22" i="29"/>
  <c r="AJ21" i="29"/>
  <c r="AH21" i="29"/>
  <c r="AF21" i="29"/>
  <c r="AE21" i="29"/>
  <c r="AD21" i="29"/>
  <c r="AB21" i="29"/>
  <c r="Z21" i="29"/>
  <c r="W21" i="29"/>
  <c r="U21" i="29"/>
  <c r="S21" i="29"/>
  <c r="P21" i="29"/>
  <c r="N21" i="29"/>
  <c r="L21" i="29"/>
  <c r="I21" i="29"/>
  <c r="G21" i="29"/>
  <c r="E21" i="29"/>
  <c r="AJ20" i="29"/>
  <c r="AH20" i="29"/>
  <c r="AI20" i="29" s="1"/>
  <c r="AF20" i="29"/>
  <c r="AE20" i="29"/>
  <c r="AD20" i="29"/>
  <c r="AB20" i="29"/>
  <c r="Z20" i="29"/>
  <c r="W20" i="29"/>
  <c r="U20" i="29"/>
  <c r="S20" i="29"/>
  <c r="P20" i="29"/>
  <c r="N20" i="29"/>
  <c r="L20" i="29"/>
  <c r="I20" i="29"/>
  <c r="G20" i="29"/>
  <c r="E20" i="29"/>
  <c r="AJ19" i="29"/>
  <c r="AH19" i="29"/>
  <c r="AI19" i="29" s="1"/>
  <c r="AF19" i="29"/>
  <c r="AE19" i="29"/>
  <c r="AD19" i="29"/>
  <c r="AB19" i="29"/>
  <c r="Z19" i="29"/>
  <c r="W19" i="29"/>
  <c r="U19" i="29"/>
  <c r="S19" i="29"/>
  <c r="P19" i="29"/>
  <c r="N19" i="29"/>
  <c r="L19" i="29"/>
  <c r="I19" i="29"/>
  <c r="G19" i="29"/>
  <c r="E19" i="29"/>
  <c r="AJ18" i="29"/>
  <c r="AH18" i="29"/>
  <c r="AI18" i="29" s="1"/>
  <c r="AF18" i="29"/>
  <c r="AE18" i="29"/>
  <c r="AD18" i="29"/>
  <c r="AB18" i="29"/>
  <c r="Z18" i="29"/>
  <c r="W18" i="29"/>
  <c r="U18" i="29"/>
  <c r="S18" i="29"/>
  <c r="P18" i="29"/>
  <c r="N18" i="29"/>
  <c r="L18" i="29"/>
  <c r="I18" i="29"/>
  <c r="G18" i="29"/>
  <c r="E18" i="29"/>
  <c r="AJ17" i="29"/>
  <c r="AH17" i="29"/>
  <c r="AI17" i="29" s="1"/>
  <c r="AF17" i="29"/>
  <c r="AE17" i="29"/>
  <c r="AD17" i="29"/>
  <c r="AB17" i="29"/>
  <c r="Z17" i="29"/>
  <c r="W17" i="29"/>
  <c r="U17" i="29"/>
  <c r="S17" i="29"/>
  <c r="P17" i="29"/>
  <c r="N17" i="29"/>
  <c r="L17" i="29"/>
  <c r="I17" i="29"/>
  <c r="G17" i="29"/>
  <c r="E17" i="29"/>
  <c r="AJ16" i="29"/>
  <c r="AH16" i="29"/>
  <c r="AI16" i="29" s="1"/>
  <c r="AF16" i="29"/>
  <c r="AE16" i="29"/>
  <c r="AD16" i="29"/>
  <c r="AB16" i="29"/>
  <c r="Z16" i="29"/>
  <c r="W16" i="29"/>
  <c r="U16" i="29"/>
  <c r="S16" i="29"/>
  <c r="P16" i="29"/>
  <c r="N16" i="29"/>
  <c r="L16" i="29"/>
  <c r="I16" i="29"/>
  <c r="G16" i="29"/>
  <c r="E16" i="29"/>
  <c r="AJ15" i="29"/>
  <c r="AH15" i="29"/>
  <c r="AI15" i="29" s="1"/>
  <c r="AF15" i="29"/>
  <c r="AE15" i="29"/>
  <c r="AD15" i="29"/>
  <c r="AB15" i="29"/>
  <c r="Z15" i="29"/>
  <c r="W15" i="29"/>
  <c r="U15" i="29"/>
  <c r="S15" i="29"/>
  <c r="P15" i="29"/>
  <c r="N15" i="29"/>
  <c r="L15" i="29"/>
  <c r="I15" i="29"/>
  <c r="G15" i="29"/>
  <c r="E15" i="29"/>
  <c r="AJ14" i="29"/>
  <c r="AH14" i="29"/>
  <c r="AF14" i="29"/>
  <c r="AE14" i="29"/>
  <c r="AD14" i="29"/>
  <c r="AB14" i="29"/>
  <c r="Z14" i="29"/>
  <c r="W14" i="29"/>
  <c r="U14" i="29"/>
  <c r="S14" i="29"/>
  <c r="P14" i="29"/>
  <c r="N14" i="29"/>
  <c r="L14" i="29"/>
  <c r="I14" i="29"/>
  <c r="G14" i="29"/>
  <c r="E14" i="29"/>
  <c r="AJ13" i="29"/>
  <c r="AH13" i="29"/>
  <c r="AF13" i="29"/>
  <c r="AE13" i="29"/>
  <c r="AD13" i="29"/>
  <c r="AB13" i="29"/>
  <c r="Z13" i="29"/>
  <c r="W13" i="29"/>
  <c r="U13" i="29"/>
  <c r="S13" i="29"/>
  <c r="P13" i="29"/>
  <c r="N13" i="29"/>
  <c r="L13" i="29"/>
  <c r="I13" i="29"/>
  <c r="G13" i="29"/>
  <c r="E13" i="29"/>
  <c r="AJ12" i="29"/>
  <c r="AH12" i="29"/>
  <c r="AI12" i="29" s="1"/>
  <c r="AF12" i="29"/>
  <c r="AE12" i="29"/>
  <c r="AD12" i="29"/>
  <c r="AB12" i="29"/>
  <c r="Z12" i="29"/>
  <c r="W12" i="29"/>
  <c r="U12" i="29"/>
  <c r="S12" i="29"/>
  <c r="P12" i="29"/>
  <c r="N12" i="29"/>
  <c r="L12" i="29"/>
  <c r="I12" i="29"/>
  <c r="G12" i="29"/>
  <c r="E12" i="29"/>
  <c r="AJ11" i="29"/>
  <c r="AH11" i="29"/>
  <c r="AK11" i="29" s="1"/>
  <c r="AF11" i="29"/>
  <c r="AE11" i="29"/>
  <c r="AD11" i="29"/>
  <c r="AB11" i="29"/>
  <c r="Z11" i="29"/>
  <c r="W11" i="29"/>
  <c r="U11" i="29"/>
  <c r="S11" i="29"/>
  <c r="P11" i="29"/>
  <c r="N11" i="29"/>
  <c r="L11" i="29"/>
  <c r="I11" i="29"/>
  <c r="G11" i="29"/>
  <c r="E11" i="29"/>
  <c r="AJ10" i="29"/>
  <c r="AH10" i="29"/>
  <c r="AF10" i="29"/>
  <c r="AE10" i="29"/>
  <c r="AD10" i="29"/>
  <c r="AB10" i="29"/>
  <c r="Z10" i="29"/>
  <c r="W10" i="29"/>
  <c r="U10" i="29"/>
  <c r="S10" i="29"/>
  <c r="P10" i="29"/>
  <c r="N10" i="29"/>
  <c r="L10" i="29"/>
  <c r="I10" i="29"/>
  <c r="G10" i="29"/>
  <c r="E10" i="29"/>
  <c r="AC9" i="29"/>
  <c r="AC42" i="29" s="1"/>
  <c r="AA9" i="29"/>
  <c r="AA42" i="29" s="1"/>
  <c r="Y9" i="29"/>
  <c r="X9" i="29"/>
  <c r="X42" i="29" s="1"/>
  <c r="V9" i="29"/>
  <c r="T9" i="29"/>
  <c r="R9" i="29"/>
  <c r="Q9" i="29"/>
  <c r="O9" i="29"/>
  <c r="P9" i="29" s="1"/>
  <c r="M9" i="29"/>
  <c r="M42" i="29" s="1"/>
  <c r="K9" i="29"/>
  <c r="L9" i="29" s="1"/>
  <c r="J9" i="29"/>
  <c r="H9" i="29"/>
  <c r="H42" i="29" s="1"/>
  <c r="F9" i="29"/>
  <c r="D9" i="29"/>
  <c r="E9" i="29" s="1"/>
  <c r="C9" i="29"/>
  <c r="AF8" i="29"/>
  <c r="AG8" i="29" s="1"/>
  <c r="AC8" i="29"/>
  <c r="AA8" i="29"/>
  <c r="X8" i="29"/>
  <c r="V8" i="29"/>
  <c r="T8" i="29"/>
  <c r="Q8" i="29"/>
  <c r="O8" i="29"/>
  <c r="J8" i="29"/>
  <c r="H8" i="29"/>
  <c r="F8" i="29"/>
  <c r="C8" i="29"/>
  <c r="AJ7" i="29"/>
  <c r="AH7" i="29"/>
  <c r="M8" i="29"/>
  <c r="AH8" i="29" s="1"/>
  <c r="AI8" i="29" s="1"/>
  <c r="Z5" i="29"/>
  <c r="S5" i="29"/>
  <c r="L5" i="29"/>
  <c r="E5" i="29"/>
  <c r="BS41" i="28"/>
  <c r="BT41" i="28" s="1"/>
  <c r="BQ41" i="28"/>
  <c r="BO41" i="28"/>
  <c r="BN41" i="28"/>
  <c r="BR41" i="28" s="1"/>
  <c r="BL41" i="28"/>
  <c r="BJ41" i="28"/>
  <c r="BH41" i="28"/>
  <c r="BG41" i="28"/>
  <c r="BE41" i="28"/>
  <c r="BC41" i="28"/>
  <c r="BA41" i="28"/>
  <c r="AZ41" i="28"/>
  <c r="BB41" i="28" s="1"/>
  <c r="H41" i="28"/>
  <c r="F41" i="28"/>
  <c r="D41" i="28"/>
  <c r="C41" i="28"/>
  <c r="BZ40" i="28"/>
  <c r="BX40" i="28"/>
  <c r="BV40" i="28"/>
  <c r="BU40" i="28"/>
  <c r="BR40" i="28"/>
  <c r="BP40" i="28"/>
  <c r="BM40" i="28"/>
  <c r="BK40" i="28"/>
  <c r="BI40" i="28"/>
  <c r="BF40" i="28"/>
  <c r="BD40" i="28"/>
  <c r="BB40" i="28"/>
  <c r="I40" i="28"/>
  <c r="G40" i="28"/>
  <c r="E40" i="28"/>
  <c r="BZ39" i="28"/>
  <c r="BX39" i="28"/>
  <c r="BV39" i="28"/>
  <c r="BU39" i="28"/>
  <c r="BR39" i="28"/>
  <c r="BP39" i="28"/>
  <c r="BM39" i="28"/>
  <c r="BK39" i="28"/>
  <c r="BI39" i="28"/>
  <c r="BF39" i="28"/>
  <c r="BD39" i="28"/>
  <c r="BB39" i="28"/>
  <c r="I39" i="28"/>
  <c r="G39" i="28"/>
  <c r="E39" i="28"/>
  <c r="BZ38" i="28"/>
  <c r="BX38" i="28"/>
  <c r="BV38" i="28"/>
  <c r="BU38" i="28"/>
  <c r="BR38" i="28"/>
  <c r="BP38" i="28"/>
  <c r="BM38" i="28"/>
  <c r="BK38" i="28"/>
  <c r="BI38" i="28"/>
  <c r="BF38" i="28"/>
  <c r="BD38" i="28"/>
  <c r="BB38" i="28"/>
  <c r="I38" i="28"/>
  <c r="G38" i="28"/>
  <c r="E38" i="28"/>
  <c r="BZ37" i="28"/>
  <c r="BX37" i="28"/>
  <c r="BV37" i="28"/>
  <c r="BU37" i="28"/>
  <c r="BR37" i="28"/>
  <c r="BP37" i="28"/>
  <c r="BM37" i="28"/>
  <c r="BK37" i="28"/>
  <c r="BI37" i="28"/>
  <c r="BF37" i="28"/>
  <c r="BD37" i="28"/>
  <c r="BB37" i="28"/>
  <c r="I37" i="28"/>
  <c r="G37" i="28"/>
  <c r="E37" i="28"/>
  <c r="BZ36" i="28"/>
  <c r="BX36" i="28"/>
  <c r="BV36" i="28"/>
  <c r="BU36" i="28"/>
  <c r="BR36" i="28"/>
  <c r="BP36" i="28"/>
  <c r="BM36" i="28"/>
  <c r="BK36" i="28"/>
  <c r="BI36" i="28"/>
  <c r="BF36" i="28"/>
  <c r="BD36" i="28"/>
  <c r="BB36" i="28"/>
  <c r="I36" i="28"/>
  <c r="G36" i="28"/>
  <c r="E36" i="28"/>
  <c r="BZ35" i="28"/>
  <c r="BX35" i="28"/>
  <c r="BV35" i="28"/>
  <c r="BU35" i="28"/>
  <c r="BR35" i="28"/>
  <c r="BP35" i="28"/>
  <c r="BM35" i="28"/>
  <c r="BK35" i="28"/>
  <c r="BI35" i="28"/>
  <c r="BF35" i="28"/>
  <c r="BD35" i="28"/>
  <c r="BB35" i="28"/>
  <c r="I35" i="28"/>
  <c r="G35" i="28"/>
  <c r="E35" i="28"/>
  <c r="BZ34" i="28"/>
  <c r="BX34" i="28"/>
  <c r="BV34" i="28"/>
  <c r="BU34" i="28"/>
  <c r="BR34" i="28"/>
  <c r="BP34" i="28"/>
  <c r="BM34" i="28"/>
  <c r="BK34" i="28"/>
  <c r="BI34" i="28"/>
  <c r="BF34" i="28"/>
  <c r="BD34" i="28"/>
  <c r="BB34" i="28"/>
  <c r="I34" i="28"/>
  <c r="G34" i="28"/>
  <c r="E34" i="28"/>
  <c r="BZ33" i="28"/>
  <c r="BX33" i="28"/>
  <c r="BV33" i="28"/>
  <c r="BU33" i="28"/>
  <c r="BR33" i="28"/>
  <c r="BP33" i="28"/>
  <c r="BM33" i="28"/>
  <c r="BK33" i="28"/>
  <c r="BI33" i="28"/>
  <c r="BF33" i="28"/>
  <c r="BD33" i="28"/>
  <c r="BB33" i="28"/>
  <c r="I33" i="28"/>
  <c r="G33" i="28"/>
  <c r="E33" i="28"/>
  <c r="BZ32" i="28"/>
  <c r="BX32" i="28"/>
  <c r="BV32" i="28"/>
  <c r="BU32" i="28"/>
  <c r="BR32" i="28"/>
  <c r="BP32" i="28"/>
  <c r="BM32" i="28"/>
  <c r="BK32" i="28"/>
  <c r="BI32" i="28"/>
  <c r="BF32" i="28"/>
  <c r="BD32" i="28"/>
  <c r="BB32" i="28"/>
  <c r="I32" i="28"/>
  <c r="G32" i="28"/>
  <c r="E32" i="28"/>
  <c r="BZ31" i="28"/>
  <c r="BX31" i="28"/>
  <c r="BV31" i="28"/>
  <c r="BU31" i="28"/>
  <c r="BR31" i="28"/>
  <c r="BP31" i="28"/>
  <c r="BM31" i="28"/>
  <c r="BK31" i="28"/>
  <c r="BI31" i="28"/>
  <c r="BF31" i="28"/>
  <c r="BD31" i="28"/>
  <c r="BB31" i="28"/>
  <c r="I31" i="28"/>
  <c r="G31" i="28"/>
  <c r="E31" i="28"/>
  <c r="BZ30" i="28"/>
  <c r="BX30" i="28"/>
  <c r="BV30" i="28"/>
  <c r="BU30" i="28"/>
  <c r="BR30" i="28"/>
  <c r="BP30" i="28"/>
  <c r="BM30" i="28"/>
  <c r="BK30" i="28"/>
  <c r="BI30" i="28"/>
  <c r="BF30" i="28"/>
  <c r="BD30" i="28"/>
  <c r="BB30" i="28"/>
  <c r="I30" i="28"/>
  <c r="G30" i="28"/>
  <c r="E30" i="28"/>
  <c r="BZ29" i="28"/>
  <c r="BX29" i="28"/>
  <c r="BV29" i="28"/>
  <c r="BU29" i="28"/>
  <c r="BR29" i="28"/>
  <c r="BP29" i="28"/>
  <c r="BM29" i="28"/>
  <c r="BK29" i="28"/>
  <c r="BI29" i="28"/>
  <c r="BF29" i="28"/>
  <c r="BD29" i="28"/>
  <c r="BB29" i="28"/>
  <c r="I29" i="28"/>
  <c r="G29" i="28"/>
  <c r="E29" i="28"/>
  <c r="BZ28" i="28"/>
  <c r="BX28" i="28"/>
  <c r="BV28" i="28"/>
  <c r="BU28" i="28"/>
  <c r="BR28" i="28"/>
  <c r="BP28" i="28"/>
  <c r="BM28" i="28"/>
  <c r="BK28" i="28"/>
  <c r="BI28" i="28"/>
  <c r="BF28" i="28"/>
  <c r="BD28" i="28"/>
  <c r="BB28" i="28"/>
  <c r="I28" i="28"/>
  <c r="G28" i="28"/>
  <c r="E28" i="28"/>
  <c r="BZ27" i="28"/>
  <c r="BX27" i="28"/>
  <c r="BV27" i="28"/>
  <c r="BU27" i="28"/>
  <c r="BR27" i="28"/>
  <c r="BP27" i="28"/>
  <c r="BM27" i="28"/>
  <c r="BK27" i="28"/>
  <c r="BI27" i="28"/>
  <c r="BF27" i="28"/>
  <c r="BD27" i="28"/>
  <c r="BB27" i="28"/>
  <c r="I27" i="28"/>
  <c r="G27" i="28"/>
  <c r="E27" i="28"/>
  <c r="BZ26" i="28"/>
  <c r="BX26" i="28"/>
  <c r="BV26" i="28"/>
  <c r="BU26" i="28"/>
  <c r="BR26" i="28"/>
  <c r="BP26" i="28"/>
  <c r="BM26" i="28"/>
  <c r="BK26" i="28"/>
  <c r="BI26" i="28"/>
  <c r="BF26" i="28"/>
  <c r="BD26" i="28"/>
  <c r="BB26" i="28"/>
  <c r="I26" i="28"/>
  <c r="G26" i="28"/>
  <c r="E26" i="28"/>
  <c r="BZ25" i="28"/>
  <c r="BX25" i="28"/>
  <c r="BV25" i="28"/>
  <c r="BU25" i="28"/>
  <c r="BR25" i="28"/>
  <c r="BP25" i="28"/>
  <c r="BM25" i="28"/>
  <c r="BK25" i="28"/>
  <c r="BI25" i="28"/>
  <c r="BF25" i="28"/>
  <c r="BD25" i="28"/>
  <c r="BB25" i="28"/>
  <c r="I25" i="28"/>
  <c r="G25" i="28"/>
  <c r="E25" i="28"/>
  <c r="BZ24" i="28"/>
  <c r="BX24" i="28"/>
  <c r="BV24" i="28"/>
  <c r="BU24" i="28"/>
  <c r="BR24" i="28"/>
  <c r="BP24" i="28"/>
  <c r="BM24" i="28"/>
  <c r="BK24" i="28"/>
  <c r="BI24" i="28"/>
  <c r="BF24" i="28"/>
  <c r="BD24" i="28"/>
  <c r="BB24" i="28"/>
  <c r="I24" i="28"/>
  <c r="G24" i="28"/>
  <c r="E24" i="28"/>
  <c r="BZ23" i="28"/>
  <c r="BX23" i="28"/>
  <c r="BV23" i="28"/>
  <c r="BU23" i="28"/>
  <c r="BR23" i="28"/>
  <c r="BP23" i="28"/>
  <c r="BM23" i="28"/>
  <c r="BK23" i="28"/>
  <c r="BI23" i="28"/>
  <c r="BF23" i="28"/>
  <c r="I23" i="28"/>
  <c r="G23" i="28"/>
  <c r="E23" i="28"/>
  <c r="BZ22" i="28"/>
  <c r="BX22" i="28"/>
  <c r="BV22" i="28"/>
  <c r="BU22" i="28"/>
  <c r="BR22" i="28"/>
  <c r="BP22" i="28"/>
  <c r="BM22" i="28"/>
  <c r="BK22" i="28"/>
  <c r="BI22" i="28"/>
  <c r="BF22" i="28"/>
  <c r="I22" i="28"/>
  <c r="G22" i="28"/>
  <c r="E22" i="28"/>
  <c r="BZ21" i="28"/>
  <c r="BX21" i="28"/>
  <c r="BV21" i="28"/>
  <c r="BU21" i="28"/>
  <c r="BR21" i="28"/>
  <c r="BP21" i="28"/>
  <c r="BM21" i="28"/>
  <c r="BK21" i="28"/>
  <c r="BI21" i="28"/>
  <c r="BF21" i="28"/>
  <c r="I21" i="28"/>
  <c r="G21" i="28"/>
  <c r="E21" i="28"/>
  <c r="BZ20" i="28"/>
  <c r="BX20" i="28"/>
  <c r="BV20" i="28"/>
  <c r="BU20" i="28"/>
  <c r="BR20" i="28"/>
  <c r="BP20" i="28"/>
  <c r="BM20" i="28"/>
  <c r="BK20" i="28"/>
  <c r="BI20" i="28"/>
  <c r="BF20" i="28"/>
  <c r="I20" i="28"/>
  <c r="G20" i="28"/>
  <c r="E20" i="28"/>
  <c r="BZ19" i="28"/>
  <c r="BX19" i="28"/>
  <c r="BV19" i="28"/>
  <c r="BU19" i="28"/>
  <c r="BR19" i="28"/>
  <c r="BP19" i="28"/>
  <c r="BM19" i="28"/>
  <c r="BK19" i="28"/>
  <c r="BI19" i="28"/>
  <c r="BF19" i="28"/>
  <c r="I19" i="28"/>
  <c r="G19" i="28"/>
  <c r="E19" i="28"/>
  <c r="BZ18" i="28"/>
  <c r="BX18" i="28"/>
  <c r="BV18" i="28"/>
  <c r="BU18" i="28"/>
  <c r="BR18" i="28"/>
  <c r="BP18" i="28"/>
  <c r="BM18" i="28"/>
  <c r="BK18" i="28"/>
  <c r="BI18" i="28"/>
  <c r="BF18" i="28"/>
  <c r="I18" i="28"/>
  <c r="G18" i="28"/>
  <c r="E18" i="28"/>
  <c r="BZ17" i="28"/>
  <c r="BX17" i="28"/>
  <c r="BV17" i="28"/>
  <c r="BU17" i="28"/>
  <c r="BR17" i="28"/>
  <c r="BP17" i="28"/>
  <c r="BM17" i="28"/>
  <c r="BK17" i="28"/>
  <c r="BI17" i="28"/>
  <c r="BF17" i="28"/>
  <c r="I17" i="28"/>
  <c r="G17" i="28"/>
  <c r="E17" i="28"/>
  <c r="BZ16" i="28"/>
  <c r="BX16" i="28"/>
  <c r="BV16" i="28"/>
  <c r="BU16" i="28"/>
  <c r="BR16" i="28"/>
  <c r="BP16" i="28"/>
  <c r="BM16" i="28"/>
  <c r="BK16" i="28"/>
  <c r="BI16" i="28"/>
  <c r="BF16" i="28"/>
  <c r="I16" i="28"/>
  <c r="G16" i="28"/>
  <c r="E16" i="28"/>
  <c r="BZ15" i="28"/>
  <c r="BX15" i="28"/>
  <c r="BV15" i="28"/>
  <c r="BU15" i="28"/>
  <c r="BR15" i="28"/>
  <c r="BP15" i="28"/>
  <c r="BM15" i="28"/>
  <c r="BK15" i="28"/>
  <c r="BI15" i="28"/>
  <c r="BF15" i="28"/>
  <c r="I15" i="28"/>
  <c r="G15" i="28"/>
  <c r="E15" i="28"/>
  <c r="BZ14" i="28"/>
  <c r="BX14" i="28"/>
  <c r="BV14" i="28"/>
  <c r="BU14" i="28"/>
  <c r="BR14" i="28"/>
  <c r="BP14" i="28"/>
  <c r="BM14" i="28"/>
  <c r="BK14" i="28"/>
  <c r="BI14" i="28"/>
  <c r="BF14" i="28"/>
  <c r="I14" i="28"/>
  <c r="G14" i="28"/>
  <c r="E14" i="28"/>
  <c r="BZ13" i="28"/>
  <c r="BX13" i="28"/>
  <c r="BV13" i="28"/>
  <c r="BU13" i="28"/>
  <c r="BR13" i="28"/>
  <c r="BP13" i="28"/>
  <c r="BM13" i="28"/>
  <c r="BK13" i="28"/>
  <c r="BI13" i="28"/>
  <c r="BF13" i="28"/>
  <c r="I13" i="28"/>
  <c r="G13" i="28"/>
  <c r="E13" i="28"/>
  <c r="BZ12" i="28"/>
  <c r="BX12" i="28"/>
  <c r="BV12" i="28"/>
  <c r="BU12" i="28"/>
  <c r="BR12" i="28"/>
  <c r="BP12" i="28"/>
  <c r="BM12" i="28"/>
  <c r="BK12" i="28"/>
  <c r="BI12" i="28"/>
  <c r="BF12" i="28"/>
  <c r="I12" i="28"/>
  <c r="G12" i="28"/>
  <c r="E12" i="28"/>
  <c r="BZ11" i="28"/>
  <c r="BX11" i="28"/>
  <c r="BV11" i="28"/>
  <c r="BU11" i="28"/>
  <c r="BR11" i="28"/>
  <c r="BP11" i="28"/>
  <c r="BM11" i="28"/>
  <c r="BK11" i="28"/>
  <c r="BI11" i="28"/>
  <c r="BF11" i="28"/>
  <c r="I11" i="28"/>
  <c r="G11" i="28"/>
  <c r="E11" i="28"/>
  <c r="BZ10" i="28"/>
  <c r="BX10" i="28"/>
  <c r="BV10" i="28"/>
  <c r="BU10" i="28"/>
  <c r="BR10" i="28"/>
  <c r="BP10" i="28"/>
  <c r="BM10" i="28"/>
  <c r="BK10" i="28"/>
  <c r="BI10" i="28"/>
  <c r="BF10" i="28"/>
  <c r="I10" i="28"/>
  <c r="G10" i="28"/>
  <c r="E10" i="28"/>
  <c r="BS9" i="28"/>
  <c r="BT9" i="28" s="1"/>
  <c r="BQ9" i="28"/>
  <c r="BQ42" i="28" s="1"/>
  <c r="BO9" i="28"/>
  <c r="BN9" i="28"/>
  <c r="BN42" i="28" s="1"/>
  <c r="BL9" i="28"/>
  <c r="BL42" i="28" s="1"/>
  <c r="BJ9" i="28"/>
  <c r="BH9" i="28"/>
  <c r="BG9" i="28"/>
  <c r="BE9" i="28"/>
  <c r="BE42" i="28" s="1"/>
  <c r="BC9" i="28"/>
  <c r="BC42" i="28" s="1"/>
  <c r="BA9" i="28"/>
  <c r="AZ9" i="28"/>
  <c r="H9" i="28"/>
  <c r="H42" i="28" s="1"/>
  <c r="F9" i="28"/>
  <c r="D9" i="28"/>
  <c r="C9" i="28"/>
  <c r="BV8" i="28"/>
  <c r="BW8" i="28" s="1"/>
  <c r="BS8" i="28"/>
  <c r="BQ8" i="28"/>
  <c r="BN8" i="28"/>
  <c r="BL8" i="28"/>
  <c r="BG8" i="28"/>
  <c r="BE8" i="28"/>
  <c r="AZ8" i="28"/>
  <c r="H8" i="28"/>
  <c r="F8" i="28"/>
  <c r="C8" i="28"/>
  <c r="BZ7" i="28"/>
  <c r="BX7" i="28"/>
  <c r="BJ8" i="28"/>
  <c r="BC8" i="28"/>
  <c r="BP5" i="28"/>
  <c r="BI5" i="28"/>
  <c r="BB5" i="28"/>
  <c r="E5" i="28"/>
  <c r="AY102" i="27"/>
  <c r="AV102" i="27"/>
  <c r="AT102" i="27"/>
  <c r="AS102" i="27"/>
  <c r="AR102" i="27"/>
  <c r="AQ102" i="27"/>
  <c r="AN102" i="27"/>
  <c r="AL102" i="27"/>
  <c r="AK102" i="27"/>
  <c r="AJ102" i="27"/>
  <c r="AG102" i="27"/>
  <c r="AE102" i="27"/>
  <c r="AD102" i="27"/>
  <c r="AC102" i="27"/>
  <c r="Z102" i="27"/>
  <c r="X102" i="27"/>
  <c r="W102" i="27"/>
  <c r="V102" i="27"/>
  <c r="S102" i="27"/>
  <c r="Q102" i="27"/>
  <c r="P102" i="27"/>
  <c r="O102" i="27"/>
  <c r="M102" i="27"/>
  <c r="K102" i="27"/>
  <c r="J102" i="27"/>
  <c r="I102" i="27"/>
  <c r="G102" i="27"/>
  <c r="E102" i="27"/>
  <c r="D102" i="27"/>
  <c r="F102" i="27" s="1"/>
  <c r="C102" i="27"/>
  <c r="BH101" i="27"/>
  <c r="BG101" i="27"/>
  <c r="BD101" i="27"/>
  <c r="BB101" i="27"/>
  <c r="BA101" i="27"/>
  <c r="AZ101" i="27"/>
  <c r="AX101" i="27"/>
  <c r="AW101" i="27"/>
  <c r="AU101" i="27"/>
  <c r="AP101" i="27"/>
  <c r="AO101" i="27"/>
  <c r="AM101" i="27"/>
  <c r="AI101" i="27"/>
  <c r="AH101" i="27"/>
  <c r="AF101" i="27"/>
  <c r="AB101" i="27"/>
  <c r="AA101" i="27"/>
  <c r="Y101" i="27"/>
  <c r="U101" i="27"/>
  <c r="T101" i="27"/>
  <c r="R101" i="27"/>
  <c r="N101" i="27"/>
  <c r="L101" i="27"/>
  <c r="H101" i="27"/>
  <c r="F101" i="27"/>
  <c r="BH100" i="27"/>
  <c r="BG100" i="27"/>
  <c r="BD100" i="27"/>
  <c r="BB100" i="27"/>
  <c r="BA100" i="27"/>
  <c r="AZ100" i="27"/>
  <c r="BF100" i="27" s="1"/>
  <c r="AX100" i="27"/>
  <c r="AW100" i="27"/>
  <c r="AU100" i="27"/>
  <c r="AP100" i="27"/>
  <c r="AO100" i="27"/>
  <c r="AM100" i="27"/>
  <c r="AI100" i="27"/>
  <c r="AH100" i="27"/>
  <c r="AF100" i="27"/>
  <c r="AB100" i="27"/>
  <c r="AA100" i="27"/>
  <c r="Y100" i="27"/>
  <c r="U100" i="27"/>
  <c r="T100" i="27"/>
  <c r="R100" i="27"/>
  <c r="N100" i="27"/>
  <c r="L100" i="27"/>
  <c r="H100" i="27"/>
  <c r="F100" i="27"/>
  <c r="BH99" i="27"/>
  <c r="BG99" i="27"/>
  <c r="BD99" i="27"/>
  <c r="BB99" i="27"/>
  <c r="BA99" i="27"/>
  <c r="AZ99" i="27"/>
  <c r="AX99" i="27"/>
  <c r="AW99" i="27"/>
  <c r="AU99" i="27"/>
  <c r="AP99" i="27"/>
  <c r="AO99" i="27"/>
  <c r="AM99" i="27"/>
  <c r="AI99" i="27"/>
  <c r="AH99" i="27"/>
  <c r="AF99" i="27"/>
  <c r="AB99" i="27"/>
  <c r="AA99" i="27"/>
  <c r="Y99" i="27"/>
  <c r="U99" i="27"/>
  <c r="T99" i="27"/>
  <c r="R99" i="27"/>
  <c r="N99" i="27"/>
  <c r="L99" i="27"/>
  <c r="H99" i="27"/>
  <c r="F99" i="27"/>
  <c r="BH98" i="27"/>
  <c r="BG98" i="27"/>
  <c r="BD98" i="27"/>
  <c r="BB98" i="27"/>
  <c r="BA98" i="27"/>
  <c r="BC98" i="27" s="1"/>
  <c r="AZ98" i="27"/>
  <c r="AX98" i="27"/>
  <c r="AW98" i="27"/>
  <c r="AU98" i="27"/>
  <c r="AP98" i="27"/>
  <c r="AO98" i="27"/>
  <c r="AM98" i="27"/>
  <c r="AI98" i="27"/>
  <c r="AH98" i="27"/>
  <c r="AF98" i="27"/>
  <c r="AB98" i="27"/>
  <c r="AA98" i="27"/>
  <c r="Y98" i="27"/>
  <c r="U98" i="27"/>
  <c r="T98" i="27"/>
  <c r="R98" i="27"/>
  <c r="N98" i="27"/>
  <c r="L98" i="27"/>
  <c r="H98" i="27"/>
  <c r="F98" i="27"/>
  <c r="BH97" i="27"/>
  <c r="BG97" i="27"/>
  <c r="BD97" i="27"/>
  <c r="BB97" i="27"/>
  <c r="BA97" i="27"/>
  <c r="AZ97" i="27"/>
  <c r="AX97" i="27"/>
  <c r="AW97" i="27"/>
  <c r="AU97" i="27"/>
  <c r="AP97" i="27"/>
  <c r="AO97" i="27"/>
  <c r="AM97" i="27"/>
  <c r="AI97" i="27"/>
  <c r="AH97" i="27"/>
  <c r="AF97" i="27"/>
  <c r="AB97" i="27"/>
  <c r="AA97" i="27"/>
  <c r="Y97" i="27"/>
  <c r="U97" i="27"/>
  <c r="T97" i="27"/>
  <c r="R97" i="27"/>
  <c r="N97" i="27"/>
  <c r="L97" i="27"/>
  <c r="H97" i="27"/>
  <c r="F97" i="27"/>
  <c r="BH96" i="27"/>
  <c r="BG96" i="27"/>
  <c r="BD96" i="27"/>
  <c r="BB96" i="27"/>
  <c r="BA96" i="27"/>
  <c r="AZ96" i="27"/>
  <c r="AX96" i="27"/>
  <c r="AW96" i="27"/>
  <c r="AU96" i="27"/>
  <c r="AP96" i="27"/>
  <c r="AO96" i="27"/>
  <c r="AM96" i="27"/>
  <c r="AI96" i="27"/>
  <c r="AH96" i="27"/>
  <c r="AF96" i="27"/>
  <c r="AB96" i="27"/>
  <c r="AA96" i="27"/>
  <c r="Y96" i="27"/>
  <c r="U96" i="27"/>
  <c r="T96" i="27"/>
  <c r="R96" i="27"/>
  <c r="N96" i="27"/>
  <c r="L96" i="27"/>
  <c r="H96" i="27"/>
  <c r="F96" i="27"/>
  <c r="BH95" i="27"/>
  <c r="BG95" i="27"/>
  <c r="BD95" i="27"/>
  <c r="BB95" i="27"/>
  <c r="BA95" i="27"/>
  <c r="AZ95" i="27"/>
  <c r="AX95" i="27"/>
  <c r="AW95" i="27"/>
  <c r="AU95" i="27"/>
  <c r="AP95" i="27"/>
  <c r="AO95" i="27"/>
  <c r="AM95" i="27"/>
  <c r="AI95" i="27"/>
  <c r="AH95" i="27"/>
  <c r="AF95" i="27"/>
  <c r="AB95" i="27"/>
  <c r="AA95" i="27"/>
  <c r="Y95" i="27"/>
  <c r="U95" i="27"/>
  <c r="T95" i="27"/>
  <c r="R95" i="27"/>
  <c r="N95" i="27"/>
  <c r="L95" i="27"/>
  <c r="H95" i="27"/>
  <c r="F95" i="27"/>
  <c r="BH94" i="27"/>
  <c r="BG94" i="27"/>
  <c r="BD94" i="27"/>
  <c r="BB94" i="27"/>
  <c r="BA94" i="27"/>
  <c r="AZ94" i="27"/>
  <c r="AX94" i="27"/>
  <c r="AW94" i="27"/>
  <c r="AU94" i="27"/>
  <c r="AP94" i="27"/>
  <c r="AO94" i="27"/>
  <c r="AM94" i="27"/>
  <c r="AI94" i="27"/>
  <c r="AH94" i="27"/>
  <c r="AF94" i="27"/>
  <c r="AB94" i="27"/>
  <c r="AA94" i="27"/>
  <c r="Y94" i="27"/>
  <c r="U94" i="27"/>
  <c r="T94" i="27"/>
  <c r="R94" i="27"/>
  <c r="N94" i="27"/>
  <c r="L94" i="27"/>
  <c r="H94" i="27"/>
  <c r="F94" i="27"/>
  <c r="BH93" i="27"/>
  <c r="BG93" i="27"/>
  <c r="BD93" i="27"/>
  <c r="BB93" i="27"/>
  <c r="BA93" i="27"/>
  <c r="AZ93" i="27"/>
  <c r="AX93" i="27"/>
  <c r="AW93" i="27"/>
  <c r="AU93" i="27"/>
  <c r="AP93" i="27"/>
  <c r="AO93" i="27"/>
  <c r="AM93" i="27"/>
  <c r="AI93" i="27"/>
  <c r="AH93" i="27"/>
  <c r="AF93" i="27"/>
  <c r="AB93" i="27"/>
  <c r="AA93" i="27"/>
  <c r="Y93" i="27"/>
  <c r="U93" i="27"/>
  <c r="T93" i="27"/>
  <c r="R93" i="27"/>
  <c r="N93" i="27"/>
  <c r="L93" i="27"/>
  <c r="H93" i="27"/>
  <c r="F93" i="27"/>
  <c r="BH92" i="27"/>
  <c r="BG92" i="27"/>
  <c r="BD92" i="27"/>
  <c r="BB92" i="27"/>
  <c r="BA92" i="27"/>
  <c r="AZ92" i="27"/>
  <c r="BF92" i="27" s="1"/>
  <c r="AX92" i="27"/>
  <c r="AW92" i="27"/>
  <c r="AU92" i="27"/>
  <c r="AP92" i="27"/>
  <c r="AO92" i="27"/>
  <c r="AM92" i="27"/>
  <c r="AI92" i="27"/>
  <c r="AH92" i="27"/>
  <c r="AF92" i="27"/>
  <c r="AB92" i="27"/>
  <c r="AA92" i="27"/>
  <c r="Y92" i="27"/>
  <c r="U92" i="27"/>
  <c r="T92" i="27"/>
  <c r="R92" i="27"/>
  <c r="N92" i="27"/>
  <c r="L92" i="27"/>
  <c r="H92" i="27"/>
  <c r="F92" i="27"/>
  <c r="BH91" i="27"/>
  <c r="BG91" i="27"/>
  <c r="BD91" i="27"/>
  <c r="BB91" i="27"/>
  <c r="BA91" i="27"/>
  <c r="AZ91" i="27"/>
  <c r="AX91" i="27"/>
  <c r="AW91" i="27"/>
  <c r="AU91" i="27"/>
  <c r="AP91" i="27"/>
  <c r="AO91" i="27"/>
  <c r="AM91" i="27"/>
  <c r="AI91" i="27"/>
  <c r="AH91" i="27"/>
  <c r="AF91" i="27"/>
  <c r="AB91" i="27"/>
  <c r="AA91" i="27"/>
  <c r="Y91" i="27"/>
  <c r="U91" i="27"/>
  <c r="T91" i="27"/>
  <c r="R91" i="27"/>
  <c r="N91" i="27"/>
  <c r="L91" i="27"/>
  <c r="H91" i="27"/>
  <c r="F91" i="27"/>
  <c r="BH90" i="27"/>
  <c r="BG90" i="27"/>
  <c r="BD90" i="27"/>
  <c r="BB90" i="27"/>
  <c r="BA90" i="27"/>
  <c r="BC90" i="27" s="1"/>
  <c r="AZ90" i="27"/>
  <c r="AX90" i="27"/>
  <c r="AW90" i="27"/>
  <c r="AU90" i="27"/>
  <c r="AP90" i="27"/>
  <c r="AO90" i="27"/>
  <c r="AM90" i="27"/>
  <c r="AI90" i="27"/>
  <c r="AH90" i="27"/>
  <c r="AF90" i="27"/>
  <c r="AB90" i="27"/>
  <c r="AA90" i="27"/>
  <c r="Y90" i="27"/>
  <c r="U90" i="27"/>
  <c r="T90" i="27"/>
  <c r="R90" i="27"/>
  <c r="N90" i="27"/>
  <c r="L90" i="27"/>
  <c r="H90" i="27"/>
  <c r="F90" i="27"/>
  <c r="BH89" i="27"/>
  <c r="BG89" i="27"/>
  <c r="BD89" i="27"/>
  <c r="BB89" i="27"/>
  <c r="BA89" i="27"/>
  <c r="AZ89" i="27"/>
  <c r="AX89" i="27"/>
  <c r="AW89" i="27"/>
  <c r="AU89" i="27"/>
  <c r="AP89" i="27"/>
  <c r="AO89" i="27"/>
  <c r="AM89" i="27"/>
  <c r="AI89" i="27"/>
  <c r="AH89" i="27"/>
  <c r="AF89" i="27"/>
  <c r="AB89" i="27"/>
  <c r="AA89" i="27"/>
  <c r="Y89" i="27"/>
  <c r="U89" i="27"/>
  <c r="T89" i="27"/>
  <c r="R89" i="27"/>
  <c r="N89" i="27"/>
  <c r="L89" i="27"/>
  <c r="H89" i="27"/>
  <c r="F89" i="27"/>
  <c r="BH88" i="27"/>
  <c r="BG88" i="27"/>
  <c r="BD88" i="27"/>
  <c r="BB88" i="27"/>
  <c r="BA88" i="27"/>
  <c r="AZ88" i="27"/>
  <c r="AX88" i="27"/>
  <c r="AW88" i="27"/>
  <c r="AU88" i="27"/>
  <c r="AP88" i="27"/>
  <c r="AO88" i="27"/>
  <c r="AM88" i="27"/>
  <c r="AI88" i="27"/>
  <c r="AH88" i="27"/>
  <c r="AF88" i="27"/>
  <c r="AB88" i="27"/>
  <c r="AA88" i="27"/>
  <c r="Y88" i="27"/>
  <c r="U88" i="27"/>
  <c r="T88" i="27"/>
  <c r="R88" i="27"/>
  <c r="N88" i="27"/>
  <c r="L88" i="27"/>
  <c r="H88" i="27"/>
  <c r="F88" i="27"/>
  <c r="BH87" i="27"/>
  <c r="BG87" i="27"/>
  <c r="BD87" i="27"/>
  <c r="BB87" i="27"/>
  <c r="BA87" i="27"/>
  <c r="AZ87" i="27"/>
  <c r="AX87" i="27"/>
  <c r="AW87" i="27"/>
  <c r="AU87" i="27"/>
  <c r="AP87" i="27"/>
  <c r="AO87" i="27"/>
  <c r="AM87" i="27"/>
  <c r="AI87" i="27"/>
  <c r="AH87" i="27"/>
  <c r="AF87" i="27"/>
  <c r="AB87" i="27"/>
  <c r="AA87" i="27"/>
  <c r="Y87" i="27"/>
  <c r="U87" i="27"/>
  <c r="T87" i="27"/>
  <c r="R87" i="27"/>
  <c r="N87" i="27"/>
  <c r="L87" i="27"/>
  <c r="H87" i="27"/>
  <c r="F87" i="27"/>
  <c r="BH86" i="27"/>
  <c r="BG86" i="27"/>
  <c r="BD86" i="27"/>
  <c r="BB86" i="27"/>
  <c r="BA86" i="27"/>
  <c r="AZ86" i="27"/>
  <c r="AX86" i="27"/>
  <c r="AW86" i="27"/>
  <c r="AU86" i="27"/>
  <c r="AP86" i="27"/>
  <c r="AO86" i="27"/>
  <c r="AM86" i="27"/>
  <c r="AI86" i="27"/>
  <c r="AH86" i="27"/>
  <c r="AF86" i="27"/>
  <c r="AB86" i="27"/>
  <c r="AA86" i="27"/>
  <c r="Y86" i="27"/>
  <c r="U86" i="27"/>
  <c r="T86" i="27"/>
  <c r="R86" i="27"/>
  <c r="N86" i="27"/>
  <c r="L86" i="27"/>
  <c r="H86" i="27"/>
  <c r="F86" i="27"/>
  <c r="BH85" i="27"/>
  <c r="BG85" i="27"/>
  <c r="BD85" i="27"/>
  <c r="BB85" i="27"/>
  <c r="BA85" i="27"/>
  <c r="AZ85" i="27"/>
  <c r="AX85" i="27"/>
  <c r="AW85" i="27"/>
  <c r="AU85" i="27"/>
  <c r="AP85" i="27"/>
  <c r="AO85" i="27"/>
  <c r="AM85" i="27"/>
  <c r="AI85" i="27"/>
  <c r="AH85" i="27"/>
  <c r="AF85" i="27"/>
  <c r="AB85" i="27"/>
  <c r="AA85" i="27"/>
  <c r="Y85" i="27"/>
  <c r="U85" i="27"/>
  <c r="T85" i="27"/>
  <c r="R85" i="27"/>
  <c r="N85" i="27"/>
  <c r="L85" i="27"/>
  <c r="H85" i="27"/>
  <c r="F85" i="27"/>
  <c r="BH84" i="27"/>
  <c r="BG84" i="27"/>
  <c r="BD84" i="27"/>
  <c r="BB84" i="27"/>
  <c r="BA84" i="27"/>
  <c r="AZ84" i="27"/>
  <c r="BC84" i="27" s="1"/>
  <c r="AX84" i="27"/>
  <c r="AW84" i="27"/>
  <c r="AU84" i="27"/>
  <c r="AP84" i="27"/>
  <c r="AO84" i="27"/>
  <c r="AM84" i="27"/>
  <c r="AI84" i="27"/>
  <c r="AH84" i="27"/>
  <c r="AF84" i="27"/>
  <c r="AB84" i="27"/>
  <c r="AA84" i="27"/>
  <c r="Y84" i="27"/>
  <c r="U84" i="27"/>
  <c r="T84" i="27"/>
  <c r="R84" i="27"/>
  <c r="N84" i="27"/>
  <c r="L84" i="27"/>
  <c r="H84" i="27"/>
  <c r="F84" i="27"/>
  <c r="BH83" i="27"/>
  <c r="BG83" i="27"/>
  <c r="BD83" i="27"/>
  <c r="BB83" i="27"/>
  <c r="BA83" i="27"/>
  <c r="AZ83" i="27"/>
  <c r="AX83" i="27"/>
  <c r="AW83" i="27"/>
  <c r="AU83" i="27"/>
  <c r="AP83" i="27"/>
  <c r="AO83" i="27"/>
  <c r="AM83" i="27"/>
  <c r="AI83" i="27"/>
  <c r="AH83" i="27"/>
  <c r="AF83" i="27"/>
  <c r="AB83" i="27"/>
  <c r="AA83" i="27"/>
  <c r="Y83" i="27"/>
  <c r="U83" i="27"/>
  <c r="T83" i="27"/>
  <c r="R83" i="27"/>
  <c r="N83" i="27"/>
  <c r="L83" i="27"/>
  <c r="H83" i="27"/>
  <c r="F83" i="27"/>
  <c r="BH82" i="27"/>
  <c r="BG82" i="27"/>
  <c r="BD82" i="27"/>
  <c r="BB82" i="27"/>
  <c r="BA82" i="27"/>
  <c r="AZ82" i="27"/>
  <c r="AX82" i="27"/>
  <c r="AW82" i="27"/>
  <c r="AU82" i="27"/>
  <c r="AP82" i="27"/>
  <c r="AO82" i="27"/>
  <c r="AM82" i="27"/>
  <c r="AI82" i="27"/>
  <c r="AH82" i="27"/>
  <c r="AF82" i="27"/>
  <c r="AB82" i="27"/>
  <c r="AA82" i="27"/>
  <c r="Y82" i="27"/>
  <c r="U82" i="27"/>
  <c r="T82" i="27"/>
  <c r="R82" i="27"/>
  <c r="N82" i="27"/>
  <c r="L82" i="27"/>
  <c r="H82" i="27"/>
  <c r="F82" i="27"/>
  <c r="BH81" i="27"/>
  <c r="BG81" i="27"/>
  <c r="BD81" i="27"/>
  <c r="BB81" i="27"/>
  <c r="BA81" i="27"/>
  <c r="AZ81" i="27"/>
  <c r="AX81" i="27"/>
  <c r="AW81" i="27"/>
  <c r="AU81" i="27"/>
  <c r="AP81" i="27"/>
  <c r="AO81" i="27"/>
  <c r="AM81" i="27"/>
  <c r="AI81" i="27"/>
  <c r="AH81" i="27"/>
  <c r="AF81" i="27"/>
  <c r="AB81" i="27"/>
  <c r="AA81" i="27"/>
  <c r="Y81" i="27"/>
  <c r="U81" i="27"/>
  <c r="T81" i="27"/>
  <c r="R81" i="27"/>
  <c r="N81" i="27"/>
  <c r="L81" i="27"/>
  <c r="H81" i="27"/>
  <c r="F81" i="27"/>
  <c r="BH80" i="27"/>
  <c r="BG80" i="27"/>
  <c r="BD80" i="27"/>
  <c r="BB80" i="27"/>
  <c r="BA80" i="27"/>
  <c r="AZ80" i="27"/>
  <c r="AX80" i="27"/>
  <c r="AW80" i="27"/>
  <c r="AU80" i="27"/>
  <c r="AP80" i="27"/>
  <c r="AO80" i="27"/>
  <c r="AM80" i="27"/>
  <c r="AI80" i="27"/>
  <c r="AH80" i="27"/>
  <c r="AF80" i="27"/>
  <c r="AB80" i="27"/>
  <c r="AA80" i="27"/>
  <c r="Y80" i="27"/>
  <c r="U80" i="27"/>
  <c r="T80" i="27"/>
  <c r="R80" i="27"/>
  <c r="N80" i="27"/>
  <c r="L80" i="27"/>
  <c r="H80" i="27"/>
  <c r="F80" i="27"/>
  <c r="BH79" i="27"/>
  <c r="BG79" i="27"/>
  <c r="BD79" i="27"/>
  <c r="BB79" i="27"/>
  <c r="BA79" i="27"/>
  <c r="AZ79" i="27"/>
  <c r="AX79" i="27"/>
  <c r="AW79" i="27"/>
  <c r="AU79" i="27"/>
  <c r="AP79" i="27"/>
  <c r="AO79" i="27"/>
  <c r="AM79" i="27"/>
  <c r="AI79" i="27"/>
  <c r="AH79" i="27"/>
  <c r="AF79" i="27"/>
  <c r="AB79" i="27"/>
  <c r="AA79" i="27"/>
  <c r="Y79" i="27"/>
  <c r="U79" i="27"/>
  <c r="T79" i="27"/>
  <c r="R79" i="27"/>
  <c r="N79" i="27"/>
  <c r="L79" i="27"/>
  <c r="H79" i="27"/>
  <c r="F79" i="27"/>
  <c r="BH78" i="27"/>
  <c r="BG78" i="27"/>
  <c r="BD78" i="27"/>
  <c r="BB78" i="27"/>
  <c r="BA78" i="27"/>
  <c r="AZ78" i="27"/>
  <c r="AX78" i="27"/>
  <c r="AW78" i="27"/>
  <c r="AU78" i="27"/>
  <c r="AP78" i="27"/>
  <c r="AO78" i="27"/>
  <c r="AM78" i="27"/>
  <c r="AI78" i="27"/>
  <c r="AH78" i="27"/>
  <c r="AF78" i="27"/>
  <c r="AB78" i="27"/>
  <c r="AA78" i="27"/>
  <c r="Y78" i="27"/>
  <c r="U78" i="27"/>
  <c r="T78" i="27"/>
  <c r="R78" i="27"/>
  <c r="N78" i="27"/>
  <c r="L78" i="27"/>
  <c r="H78" i="27"/>
  <c r="F78" i="27"/>
  <c r="BH77" i="27"/>
  <c r="BG77" i="27"/>
  <c r="BD77" i="27"/>
  <c r="BB77" i="27"/>
  <c r="BA77" i="27"/>
  <c r="AZ77" i="27"/>
  <c r="AX77" i="27"/>
  <c r="AW77" i="27"/>
  <c r="AU77" i="27"/>
  <c r="AP77" i="27"/>
  <c r="AO77" i="27"/>
  <c r="AM77" i="27"/>
  <c r="AI77" i="27"/>
  <c r="AH77" i="27"/>
  <c r="AF77" i="27"/>
  <c r="AB77" i="27"/>
  <c r="AA77" i="27"/>
  <c r="Y77" i="27"/>
  <c r="U77" i="27"/>
  <c r="T77" i="27"/>
  <c r="R77" i="27"/>
  <c r="N77" i="27"/>
  <c r="L77" i="27"/>
  <c r="H77" i="27"/>
  <c r="F77" i="27"/>
  <c r="BH76" i="27"/>
  <c r="BG76" i="27"/>
  <c r="BD76" i="27"/>
  <c r="BB76" i="27"/>
  <c r="BA76" i="27"/>
  <c r="AZ76" i="27"/>
  <c r="BC76" i="27" s="1"/>
  <c r="AX76" i="27"/>
  <c r="AW76" i="27"/>
  <c r="AU76" i="27"/>
  <c r="AP76" i="27"/>
  <c r="AO76" i="27"/>
  <c r="AM76" i="27"/>
  <c r="AI76" i="27"/>
  <c r="AH76" i="27"/>
  <c r="AF76" i="27"/>
  <c r="AB76" i="27"/>
  <c r="AA76" i="27"/>
  <c r="Y76" i="27"/>
  <c r="U76" i="27"/>
  <c r="T76" i="27"/>
  <c r="R76" i="27"/>
  <c r="N76" i="27"/>
  <c r="L76" i="27"/>
  <c r="H76" i="27"/>
  <c r="F76" i="27"/>
  <c r="BH75" i="27"/>
  <c r="BG75" i="27"/>
  <c r="BD75" i="27"/>
  <c r="BB75" i="27"/>
  <c r="BA75" i="27"/>
  <c r="AZ75" i="27"/>
  <c r="AX75" i="27"/>
  <c r="AW75" i="27"/>
  <c r="AU75" i="27"/>
  <c r="AP75" i="27"/>
  <c r="AO75" i="27"/>
  <c r="AM75" i="27"/>
  <c r="AI75" i="27"/>
  <c r="AH75" i="27"/>
  <c r="AF75" i="27"/>
  <c r="AB75" i="27"/>
  <c r="AA75" i="27"/>
  <c r="Y75" i="27"/>
  <c r="U75" i="27"/>
  <c r="T75" i="27"/>
  <c r="R75" i="27"/>
  <c r="N75" i="27"/>
  <c r="L75" i="27"/>
  <c r="H75" i="27"/>
  <c r="F75" i="27"/>
  <c r="BH74" i="27"/>
  <c r="BG74" i="27"/>
  <c r="BD74" i="27"/>
  <c r="BB74" i="27"/>
  <c r="BA74" i="27"/>
  <c r="AZ74" i="27"/>
  <c r="AX74" i="27"/>
  <c r="AW74" i="27"/>
  <c r="AU74" i="27"/>
  <c r="AP74" i="27"/>
  <c r="AO74" i="27"/>
  <c r="AM74" i="27"/>
  <c r="AI74" i="27"/>
  <c r="AH74" i="27"/>
  <c r="AF74" i="27"/>
  <c r="AB74" i="27"/>
  <c r="AA74" i="27"/>
  <c r="Y74" i="27"/>
  <c r="U74" i="27"/>
  <c r="T74" i="27"/>
  <c r="R74" i="27"/>
  <c r="N74" i="27"/>
  <c r="L74" i="27"/>
  <c r="H74" i="27"/>
  <c r="F74" i="27"/>
  <c r="BH73" i="27"/>
  <c r="BG73" i="27"/>
  <c r="BD73" i="27"/>
  <c r="BB73" i="27"/>
  <c r="BA73" i="27"/>
  <c r="AZ73" i="27"/>
  <c r="AX73" i="27"/>
  <c r="AW73" i="27"/>
  <c r="AU73" i="27"/>
  <c r="AP73" i="27"/>
  <c r="AO73" i="27"/>
  <c r="AM73" i="27"/>
  <c r="AI73" i="27"/>
  <c r="AH73" i="27"/>
  <c r="AF73" i="27"/>
  <c r="AB73" i="27"/>
  <c r="AA73" i="27"/>
  <c r="Y73" i="27"/>
  <c r="U73" i="27"/>
  <c r="T73" i="27"/>
  <c r="R73" i="27"/>
  <c r="N73" i="27"/>
  <c r="L73" i="27"/>
  <c r="H73" i="27"/>
  <c r="F73" i="27"/>
  <c r="BH72" i="27"/>
  <c r="BG72" i="27"/>
  <c r="BD72" i="27"/>
  <c r="BB72" i="27"/>
  <c r="BA72" i="27"/>
  <c r="AZ72" i="27"/>
  <c r="BC72" i="27" s="1"/>
  <c r="AX72" i="27"/>
  <c r="AW72" i="27"/>
  <c r="AU72" i="27"/>
  <c r="AP72" i="27"/>
  <c r="AO72" i="27"/>
  <c r="AM72" i="27"/>
  <c r="AI72" i="27"/>
  <c r="AH72" i="27"/>
  <c r="AF72" i="27"/>
  <c r="AB72" i="27"/>
  <c r="AA72" i="27"/>
  <c r="Y72" i="27"/>
  <c r="U72" i="27"/>
  <c r="T72" i="27"/>
  <c r="R72" i="27"/>
  <c r="N72" i="27"/>
  <c r="L72" i="27"/>
  <c r="H72" i="27"/>
  <c r="F72" i="27"/>
  <c r="BH71" i="27"/>
  <c r="BG71" i="27"/>
  <c r="BD71" i="27"/>
  <c r="BB71" i="27"/>
  <c r="BA71" i="27"/>
  <c r="AZ71" i="27"/>
  <c r="AX71" i="27"/>
  <c r="AW71" i="27"/>
  <c r="AU71" i="27"/>
  <c r="AP71" i="27"/>
  <c r="AO71" i="27"/>
  <c r="AM71" i="27"/>
  <c r="AI71" i="27"/>
  <c r="AH71" i="27"/>
  <c r="AF71" i="27"/>
  <c r="AB71" i="27"/>
  <c r="AA71" i="27"/>
  <c r="Y71" i="27"/>
  <c r="U71" i="27"/>
  <c r="T71" i="27"/>
  <c r="R71" i="27"/>
  <c r="N71" i="27"/>
  <c r="L71" i="27"/>
  <c r="H71" i="27"/>
  <c r="F71" i="27"/>
  <c r="BH70" i="27"/>
  <c r="BG70" i="27"/>
  <c r="BD70" i="27"/>
  <c r="BB70" i="27"/>
  <c r="BA70" i="27"/>
  <c r="AZ70" i="27"/>
  <c r="AX70" i="27"/>
  <c r="AW70" i="27"/>
  <c r="AU70" i="27"/>
  <c r="AP70" i="27"/>
  <c r="AO70" i="27"/>
  <c r="AM70" i="27"/>
  <c r="AI70" i="27"/>
  <c r="AH70" i="27"/>
  <c r="AF70" i="27"/>
  <c r="AB70" i="27"/>
  <c r="AA70" i="27"/>
  <c r="Y70" i="27"/>
  <c r="U70" i="27"/>
  <c r="T70" i="27"/>
  <c r="R70" i="27"/>
  <c r="N70" i="27"/>
  <c r="L70" i="27"/>
  <c r="H70" i="27"/>
  <c r="F70" i="27"/>
  <c r="BH69" i="27"/>
  <c r="BG69" i="27"/>
  <c r="BD69" i="27"/>
  <c r="BB69" i="27"/>
  <c r="BA69" i="27"/>
  <c r="AZ69" i="27"/>
  <c r="AX69" i="27"/>
  <c r="AW69" i="27"/>
  <c r="AU69" i="27"/>
  <c r="AP69" i="27"/>
  <c r="AO69" i="27"/>
  <c r="AM69" i="27"/>
  <c r="AI69" i="27"/>
  <c r="AH69" i="27"/>
  <c r="AF69" i="27"/>
  <c r="AB69" i="27"/>
  <c r="AA69" i="27"/>
  <c r="Y69" i="27"/>
  <c r="U69" i="27"/>
  <c r="T69" i="27"/>
  <c r="R69" i="27"/>
  <c r="N69" i="27"/>
  <c r="L69" i="27"/>
  <c r="H69" i="27"/>
  <c r="F69" i="27"/>
  <c r="BH68" i="27"/>
  <c r="BG68" i="27"/>
  <c r="BD68" i="27"/>
  <c r="BB68" i="27"/>
  <c r="BA68" i="27"/>
  <c r="AZ68" i="27"/>
  <c r="BC68" i="27" s="1"/>
  <c r="AX68" i="27"/>
  <c r="AW68" i="27"/>
  <c r="AU68" i="27"/>
  <c r="AP68" i="27"/>
  <c r="AO68" i="27"/>
  <c r="AM68" i="27"/>
  <c r="AI68" i="27"/>
  <c r="AH68" i="27"/>
  <c r="AF68" i="27"/>
  <c r="AB68" i="27"/>
  <c r="AA68" i="27"/>
  <c r="Y68" i="27"/>
  <c r="U68" i="27"/>
  <c r="T68" i="27"/>
  <c r="R68" i="27"/>
  <c r="N68" i="27"/>
  <c r="L68" i="27"/>
  <c r="H68" i="27"/>
  <c r="F68" i="27"/>
  <c r="BH67" i="27"/>
  <c r="BG67" i="27"/>
  <c r="BD67" i="27"/>
  <c r="BB67" i="27"/>
  <c r="BA67" i="27"/>
  <c r="AZ67" i="27"/>
  <c r="AX67" i="27"/>
  <c r="AW67" i="27"/>
  <c r="AU67" i="27"/>
  <c r="AP67" i="27"/>
  <c r="AO67" i="27"/>
  <c r="AM67" i="27"/>
  <c r="AI67" i="27"/>
  <c r="AH67" i="27"/>
  <c r="AF67" i="27"/>
  <c r="AB67" i="27"/>
  <c r="AA67" i="27"/>
  <c r="Y67" i="27"/>
  <c r="U67" i="27"/>
  <c r="T67" i="27"/>
  <c r="R67" i="27"/>
  <c r="N67" i="27"/>
  <c r="L67" i="27"/>
  <c r="H67" i="27"/>
  <c r="F67" i="27"/>
  <c r="BH66" i="27"/>
  <c r="BG66" i="27"/>
  <c r="BD66" i="27"/>
  <c r="BB66" i="27"/>
  <c r="BA66" i="27"/>
  <c r="AZ66" i="27"/>
  <c r="AX66" i="27"/>
  <c r="AW66" i="27"/>
  <c r="AU66" i="27"/>
  <c r="AP66" i="27"/>
  <c r="AO66" i="27"/>
  <c r="AM66" i="27"/>
  <c r="AI66" i="27"/>
  <c r="AH66" i="27"/>
  <c r="AF66" i="27"/>
  <c r="AB66" i="27"/>
  <c r="AA66" i="27"/>
  <c r="Y66" i="27"/>
  <c r="U66" i="27"/>
  <c r="T66" i="27"/>
  <c r="R66" i="27"/>
  <c r="N66" i="27"/>
  <c r="L66" i="27"/>
  <c r="H66" i="27"/>
  <c r="F66" i="27"/>
  <c r="BH65" i="27"/>
  <c r="BG65" i="27"/>
  <c r="BD65" i="27"/>
  <c r="BB65" i="27"/>
  <c r="BA65" i="27"/>
  <c r="AZ65" i="27"/>
  <c r="AX65" i="27"/>
  <c r="AW65" i="27"/>
  <c r="AU65" i="27"/>
  <c r="AP65" i="27"/>
  <c r="AO65" i="27"/>
  <c r="AM65" i="27"/>
  <c r="AI65" i="27"/>
  <c r="AH65" i="27"/>
  <c r="AF65" i="27"/>
  <c r="AB65" i="27"/>
  <c r="AA65" i="27"/>
  <c r="Y65" i="27"/>
  <c r="U65" i="27"/>
  <c r="T65" i="27"/>
  <c r="R65" i="27"/>
  <c r="N65" i="27"/>
  <c r="L65" i="27"/>
  <c r="H65" i="27"/>
  <c r="F65" i="27"/>
  <c r="BH64" i="27"/>
  <c r="BG64" i="27"/>
  <c r="BD64" i="27"/>
  <c r="BB64" i="27"/>
  <c r="BA64" i="27"/>
  <c r="BC64" i="27" s="1"/>
  <c r="AZ64" i="27"/>
  <c r="AX64" i="27"/>
  <c r="AW64" i="27"/>
  <c r="AU64" i="27"/>
  <c r="AP64" i="27"/>
  <c r="AO64" i="27"/>
  <c r="AM64" i="27"/>
  <c r="AI64" i="27"/>
  <c r="AH64" i="27"/>
  <c r="AF64" i="27"/>
  <c r="AB64" i="27"/>
  <c r="AA64" i="27"/>
  <c r="Y64" i="27"/>
  <c r="U64" i="27"/>
  <c r="T64" i="27"/>
  <c r="R64" i="27"/>
  <c r="N64" i="27"/>
  <c r="L64" i="27"/>
  <c r="H64" i="27"/>
  <c r="F64" i="27"/>
  <c r="BH63" i="27"/>
  <c r="BG63" i="27"/>
  <c r="BD63" i="27"/>
  <c r="BB63" i="27"/>
  <c r="BA63" i="27"/>
  <c r="AZ63" i="27"/>
  <c r="AX63" i="27"/>
  <c r="AW63" i="27"/>
  <c r="AU63" i="27"/>
  <c r="AP63" i="27"/>
  <c r="AO63" i="27"/>
  <c r="AM63" i="27"/>
  <c r="AI63" i="27"/>
  <c r="AH63" i="27"/>
  <c r="AF63" i="27"/>
  <c r="AB63" i="27"/>
  <c r="AA63" i="27"/>
  <c r="Y63" i="27"/>
  <c r="U63" i="27"/>
  <c r="T63" i="27"/>
  <c r="R63" i="27"/>
  <c r="N63" i="27"/>
  <c r="L63" i="27"/>
  <c r="H63" i="27"/>
  <c r="F63" i="27"/>
  <c r="BH62" i="27"/>
  <c r="BG62" i="27"/>
  <c r="BD62" i="27"/>
  <c r="BE62" i="27" s="1"/>
  <c r="BB62" i="27"/>
  <c r="BA62" i="27"/>
  <c r="AZ62" i="27"/>
  <c r="AX62" i="27"/>
  <c r="AW62" i="27"/>
  <c r="AU62" i="27"/>
  <c r="AP62" i="27"/>
  <c r="AO62" i="27"/>
  <c r="AM62" i="27"/>
  <c r="AI62" i="27"/>
  <c r="AH62" i="27"/>
  <c r="AF62" i="27"/>
  <c r="AB62" i="27"/>
  <c r="AA62" i="27"/>
  <c r="Y62" i="27"/>
  <c r="U62" i="27"/>
  <c r="T62" i="27"/>
  <c r="R62" i="27"/>
  <c r="N62" i="27"/>
  <c r="L62" i="27"/>
  <c r="H62" i="27"/>
  <c r="F62" i="27"/>
  <c r="BH61" i="27"/>
  <c r="BG61" i="27"/>
  <c r="BD61" i="27"/>
  <c r="BB61" i="27"/>
  <c r="BA61" i="27"/>
  <c r="AZ61" i="27"/>
  <c r="AX61" i="27"/>
  <c r="AW61" i="27"/>
  <c r="AU61" i="27"/>
  <c r="AP61" i="27"/>
  <c r="AO61" i="27"/>
  <c r="AM61" i="27"/>
  <c r="AI61" i="27"/>
  <c r="AH61" i="27"/>
  <c r="AF61" i="27"/>
  <c r="AB61" i="27"/>
  <c r="AA61" i="27"/>
  <c r="Y61" i="27"/>
  <c r="U61" i="27"/>
  <c r="T61" i="27"/>
  <c r="R61" i="27"/>
  <c r="N61" i="27"/>
  <c r="L61" i="27"/>
  <c r="H61" i="27"/>
  <c r="F61" i="27"/>
  <c r="BH60" i="27"/>
  <c r="BG60" i="27"/>
  <c r="BD60" i="27"/>
  <c r="BB60" i="27"/>
  <c r="BA60" i="27"/>
  <c r="BC60" i="27" s="1"/>
  <c r="AZ60" i="27"/>
  <c r="AX60" i="27"/>
  <c r="AW60" i="27"/>
  <c r="AU60" i="27"/>
  <c r="AP60" i="27"/>
  <c r="AO60" i="27"/>
  <c r="AM60" i="27"/>
  <c r="AI60" i="27"/>
  <c r="AH60" i="27"/>
  <c r="AF60" i="27"/>
  <c r="AB60" i="27"/>
  <c r="AA60" i="27"/>
  <c r="Y60" i="27"/>
  <c r="U60" i="27"/>
  <c r="T60" i="27"/>
  <c r="R60" i="27"/>
  <c r="N60" i="27"/>
  <c r="L60" i="27"/>
  <c r="H60" i="27"/>
  <c r="F60" i="27"/>
  <c r="BH59" i="27"/>
  <c r="BG59" i="27"/>
  <c r="BD59" i="27"/>
  <c r="BB59" i="27"/>
  <c r="BA59" i="27"/>
  <c r="AZ59" i="27"/>
  <c r="AX59" i="27"/>
  <c r="AW59" i="27"/>
  <c r="AU59" i="27"/>
  <c r="AP59" i="27"/>
  <c r="AO59" i="27"/>
  <c r="AM59" i="27"/>
  <c r="AI59" i="27"/>
  <c r="AH59" i="27"/>
  <c r="AF59" i="27"/>
  <c r="AB59" i="27"/>
  <c r="AA59" i="27"/>
  <c r="Y59" i="27"/>
  <c r="U59" i="27"/>
  <c r="T59" i="27"/>
  <c r="R59" i="27"/>
  <c r="N59" i="27"/>
  <c r="L59" i="27"/>
  <c r="H59" i="27"/>
  <c r="F59" i="27"/>
  <c r="BH58" i="27"/>
  <c r="BG58" i="27"/>
  <c r="BD58" i="27"/>
  <c r="BB58" i="27"/>
  <c r="BA58" i="27"/>
  <c r="AZ58" i="27"/>
  <c r="AX58" i="27"/>
  <c r="AW58" i="27"/>
  <c r="AU58" i="27"/>
  <c r="AP58" i="27"/>
  <c r="AO58" i="27"/>
  <c r="AM58" i="27"/>
  <c r="AI58" i="27"/>
  <c r="AH58" i="27"/>
  <c r="AF58" i="27"/>
  <c r="AB58" i="27"/>
  <c r="AA58" i="27"/>
  <c r="Y58" i="27"/>
  <c r="U58" i="27"/>
  <c r="T58" i="27"/>
  <c r="R58" i="27"/>
  <c r="N58" i="27"/>
  <c r="L58" i="27"/>
  <c r="H58" i="27"/>
  <c r="F58" i="27"/>
  <c r="BH57" i="27"/>
  <c r="BG57" i="27"/>
  <c r="BD57" i="27"/>
  <c r="BB57" i="27"/>
  <c r="BA57" i="27"/>
  <c r="AZ57" i="27"/>
  <c r="AX57" i="27"/>
  <c r="AW57" i="27"/>
  <c r="AU57" i="27"/>
  <c r="AP57" i="27"/>
  <c r="AO57" i="27"/>
  <c r="AM57" i="27"/>
  <c r="AI57" i="27"/>
  <c r="AH57" i="27"/>
  <c r="AF57" i="27"/>
  <c r="AB57" i="27"/>
  <c r="AA57" i="27"/>
  <c r="Y57" i="27"/>
  <c r="U57" i="27"/>
  <c r="T57" i="27"/>
  <c r="R57" i="27"/>
  <c r="N57" i="27"/>
  <c r="L57" i="27"/>
  <c r="H57" i="27"/>
  <c r="F57" i="27"/>
  <c r="BH56" i="27"/>
  <c r="BG56" i="27"/>
  <c r="BD56" i="27"/>
  <c r="BB56" i="27"/>
  <c r="BA56" i="27"/>
  <c r="BC56" i="27" s="1"/>
  <c r="AZ56" i="27"/>
  <c r="AX56" i="27"/>
  <c r="AW56" i="27"/>
  <c r="AU56" i="27"/>
  <c r="AP56" i="27"/>
  <c r="AO56" i="27"/>
  <c r="AM56" i="27"/>
  <c r="AI56" i="27"/>
  <c r="AH56" i="27"/>
  <c r="AF56" i="27"/>
  <c r="AB56" i="27"/>
  <c r="AA56" i="27"/>
  <c r="Y56" i="27"/>
  <c r="U56" i="27"/>
  <c r="T56" i="27"/>
  <c r="R56" i="27"/>
  <c r="N56" i="27"/>
  <c r="L56" i="27"/>
  <c r="H56" i="27"/>
  <c r="F56" i="27"/>
  <c r="BH55" i="27"/>
  <c r="BG55" i="27"/>
  <c r="BD55" i="27"/>
  <c r="BB55" i="27"/>
  <c r="BA55" i="27"/>
  <c r="AZ55" i="27"/>
  <c r="AX55" i="27"/>
  <c r="AW55" i="27"/>
  <c r="AU55" i="27"/>
  <c r="AP55" i="27"/>
  <c r="AO55" i="27"/>
  <c r="AM55" i="27"/>
  <c r="AI55" i="27"/>
  <c r="AH55" i="27"/>
  <c r="AF55" i="27"/>
  <c r="AB55" i="27"/>
  <c r="AA55" i="27"/>
  <c r="Y55" i="27"/>
  <c r="U55" i="27"/>
  <c r="T55" i="27"/>
  <c r="R55" i="27"/>
  <c r="N55" i="27"/>
  <c r="L55" i="27"/>
  <c r="H55" i="27"/>
  <c r="F55" i="27"/>
  <c r="BH54" i="27"/>
  <c r="BG54" i="27"/>
  <c r="BD54" i="27"/>
  <c r="BB54" i="27"/>
  <c r="BA54" i="27"/>
  <c r="AZ54" i="27"/>
  <c r="AX54" i="27"/>
  <c r="AW54" i="27"/>
  <c r="AU54" i="27"/>
  <c r="AP54" i="27"/>
  <c r="AO54" i="27"/>
  <c r="AM54" i="27"/>
  <c r="AI54" i="27"/>
  <c r="AH54" i="27"/>
  <c r="AF54" i="27"/>
  <c r="AB54" i="27"/>
  <c r="AA54" i="27"/>
  <c r="Y54" i="27"/>
  <c r="U54" i="27"/>
  <c r="T54" i="27"/>
  <c r="R54" i="27"/>
  <c r="N54" i="27"/>
  <c r="L54" i="27"/>
  <c r="H54" i="27"/>
  <c r="F54" i="27"/>
  <c r="BH53" i="27"/>
  <c r="BG53" i="27"/>
  <c r="BD53" i="27"/>
  <c r="BB53" i="27"/>
  <c r="BA53" i="27"/>
  <c r="AZ53" i="27"/>
  <c r="AX53" i="27"/>
  <c r="AW53" i="27"/>
  <c r="AU53" i="27"/>
  <c r="AP53" i="27"/>
  <c r="AO53" i="27"/>
  <c r="AM53" i="27"/>
  <c r="AI53" i="27"/>
  <c r="AH53" i="27"/>
  <c r="AF53" i="27"/>
  <c r="AB53" i="27"/>
  <c r="AA53" i="27"/>
  <c r="Y53" i="27"/>
  <c r="U53" i="27"/>
  <c r="T53" i="27"/>
  <c r="R53" i="27"/>
  <c r="N53" i="27"/>
  <c r="L53" i="27"/>
  <c r="H53" i="27"/>
  <c r="F53" i="27"/>
  <c r="BH52" i="27"/>
  <c r="BG52" i="27"/>
  <c r="BD52" i="27"/>
  <c r="BB52" i="27"/>
  <c r="BA52" i="27"/>
  <c r="BC52" i="27" s="1"/>
  <c r="AZ52" i="27"/>
  <c r="AX52" i="27"/>
  <c r="AW52" i="27"/>
  <c r="AU52" i="27"/>
  <c r="AP52" i="27"/>
  <c r="AO52" i="27"/>
  <c r="AM52" i="27"/>
  <c r="AI52" i="27"/>
  <c r="AH52" i="27"/>
  <c r="AF52" i="27"/>
  <c r="AB52" i="27"/>
  <c r="AA52" i="27"/>
  <c r="Y52" i="27"/>
  <c r="U52" i="27"/>
  <c r="T52" i="27"/>
  <c r="R52" i="27"/>
  <c r="N52" i="27"/>
  <c r="L52" i="27"/>
  <c r="H52" i="27"/>
  <c r="F52" i="27"/>
  <c r="BH51" i="27"/>
  <c r="BG51" i="27"/>
  <c r="BD51" i="27"/>
  <c r="BB51" i="27"/>
  <c r="BA51" i="27"/>
  <c r="AZ51" i="27"/>
  <c r="AX51" i="27"/>
  <c r="AW51" i="27"/>
  <c r="AU51" i="27"/>
  <c r="AP51" i="27"/>
  <c r="AO51" i="27"/>
  <c r="AM51" i="27"/>
  <c r="AI51" i="27"/>
  <c r="AH51" i="27"/>
  <c r="AF51" i="27"/>
  <c r="AB51" i="27"/>
  <c r="AA51" i="27"/>
  <c r="Y51" i="27"/>
  <c r="U51" i="27"/>
  <c r="T51" i="27"/>
  <c r="R51" i="27"/>
  <c r="N51" i="27"/>
  <c r="L51" i="27"/>
  <c r="H51" i="27"/>
  <c r="F51" i="27"/>
  <c r="BH50" i="27"/>
  <c r="BG50" i="27"/>
  <c r="BD50" i="27"/>
  <c r="BB50" i="27"/>
  <c r="BA50" i="27"/>
  <c r="AZ50" i="27"/>
  <c r="AX50" i="27"/>
  <c r="AW50" i="27"/>
  <c r="AU50" i="27"/>
  <c r="AP50" i="27"/>
  <c r="AO50" i="27"/>
  <c r="AM50" i="27"/>
  <c r="AI50" i="27"/>
  <c r="AH50" i="27"/>
  <c r="AF50" i="27"/>
  <c r="AB50" i="27"/>
  <c r="AA50" i="27"/>
  <c r="Y50" i="27"/>
  <c r="U50" i="27"/>
  <c r="T50" i="27"/>
  <c r="R50" i="27"/>
  <c r="N50" i="27"/>
  <c r="L50" i="27"/>
  <c r="H50" i="27"/>
  <c r="F50" i="27"/>
  <c r="BH49" i="27"/>
  <c r="BG49" i="27"/>
  <c r="BD49" i="27"/>
  <c r="BB49" i="27"/>
  <c r="BA49" i="27"/>
  <c r="AZ49" i="27"/>
  <c r="AX49" i="27"/>
  <c r="AW49" i="27"/>
  <c r="AU49" i="27"/>
  <c r="AP49" i="27"/>
  <c r="AO49" i="27"/>
  <c r="AM49" i="27"/>
  <c r="AI49" i="27"/>
  <c r="AH49" i="27"/>
  <c r="AF49" i="27"/>
  <c r="AB49" i="27"/>
  <c r="AA49" i="27"/>
  <c r="Y49" i="27"/>
  <c r="U49" i="27"/>
  <c r="T49" i="27"/>
  <c r="R49" i="27"/>
  <c r="N49" i="27"/>
  <c r="L49" i="27"/>
  <c r="H49" i="27"/>
  <c r="F49" i="27"/>
  <c r="BH48" i="27"/>
  <c r="BG48" i="27"/>
  <c r="BD48" i="27"/>
  <c r="BC48" i="27"/>
  <c r="BB48" i="27"/>
  <c r="BA48" i="27"/>
  <c r="AZ48" i="27"/>
  <c r="AX48" i="27"/>
  <c r="AW48" i="27"/>
  <c r="AU48" i="27"/>
  <c r="AP48" i="27"/>
  <c r="AO48" i="27"/>
  <c r="AM48" i="27"/>
  <c r="AI48" i="27"/>
  <c r="AH48" i="27"/>
  <c r="AF48" i="27"/>
  <c r="AB48" i="27"/>
  <c r="AA48" i="27"/>
  <c r="Y48" i="27"/>
  <c r="U48" i="27"/>
  <c r="T48" i="27"/>
  <c r="R48" i="27"/>
  <c r="N48" i="27"/>
  <c r="L48" i="27"/>
  <c r="H48" i="27"/>
  <c r="F48" i="27"/>
  <c r="BH47" i="27"/>
  <c r="BG47" i="27"/>
  <c r="BD47" i="27"/>
  <c r="BB47" i="27"/>
  <c r="BA47" i="27"/>
  <c r="AZ47" i="27"/>
  <c r="AX47" i="27"/>
  <c r="AW47" i="27"/>
  <c r="AU47" i="27"/>
  <c r="AP47" i="27"/>
  <c r="AO47" i="27"/>
  <c r="AM47" i="27"/>
  <c r="AI47" i="27"/>
  <c r="AH47" i="27"/>
  <c r="AF47" i="27"/>
  <c r="AB47" i="27"/>
  <c r="AA47" i="27"/>
  <c r="Y47" i="27"/>
  <c r="U47" i="27"/>
  <c r="T47" i="27"/>
  <c r="R47" i="27"/>
  <c r="N47" i="27"/>
  <c r="L47" i="27"/>
  <c r="H47" i="27"/>
  <c r="F47" i="27"/>
  <c r="BH46" i="27"/>
  <c r="BG46" i="27"/>
  <c r="BD46" i="27"/>
  <c r="BB46" i="27"/>
  <c r="BA46" i="27"/>
  <c r="AZ46" i="27"/>
  <c r="AX46" i="27"/>
  <c r="AW46" i="27"/>
  <c r="AU46" i="27"/>
  <c r="AP46" i="27"/>
  <c r="AO46" i="27"/>
  <c r="AM46" i="27"/>
  <c r="AI46" i="27"/>
  <c r="AH46" i="27"/>
  <c r="AF46" i="27"/>
  <c r="AB46" i="27"/>
  <c r="AA46" i="27"/>
  <c r="Y46" i="27"/>
  <c r="U46" i="27"/>
  <c r="T46" i="27"/>
  <c r="R46" i="27"/>
  <c r="N46" i="27"/>
  <c r="L46" i="27"/>
  <c r="H46" i="27"/>
  <c r="F46" i="27"/>
  <c r="BH45" i="27"/>
  <c r="BG45" i="27"/>
  <c r="BD45" i="27"/>
  <c r="BB45" i="27"/>
  <c r="BA45" i="27"/>
  <c r="AZ45" i="27"/>
  <c r="AX45" i="27"/>
  <c r="AW45" i="27"/>
  <c r="AU45" i="27"/>
  <c r="AP45" i="27"/>
  <c r="AO45" i="27"/>
  <c r="AM45" i="27"/>
  <c r="AI45" i="27"/>
  <c r="AH45" i="27"/>
  <c r="AF45" i="27"/>
  <c r="AB45" i="27"/>
  <c r="AA45" i="27"/>
  <c r="Y45" i="27"/>
  <c r="U45" i="27"/>
  <c r="T45" i="27"/>
  <c r="R45" i="27"/>
  <c r="N45" i="27"/>
  <c r="L45" i="27"/>
  <c r="H45" i="27"/>
  <c r="F45" i="27"/>
  <c r="BH44" i="27"/>
  <c r="BG44" i="27"/>
  <c r="BD44" i="27"/>
  <c r="BB44" i="27"/>
  <c r="BA44" i="27"/>
  <c r="AZ44" i="27"/>
  <c r="AX44" i="27"/>
  <c r="AW44" i="27"/>
  <c r="AU44" i="27"/>
  <c r="AP44" i="27"/>
  <c r="AO44" i="27"/>
  <c r="AM44" i="27"/>
  <c r="AI44" i="27"/>
  <c r="AH44" i="27"/>
  <c r="AF44" i="27"/>
  <c r="AB44" i="27"/>
  <c r="AA44" i="27"/>
  <c r="Y44" i="27"/>
  <c r="U44" i="27"/>
  <c r="T44" i="27"/>
  <c r="R44" i="27"/>
  <c r="N44" i="27"/>
  <c r="L44" i="27"/>
  <c r="H44" i="27"/>
  <c r="F44" i="27"/>
  <c r="BH43" i="27"/>
  <c r="BG43" i="27"/>
  <c r="BD43" i="27"/>
  <c r="BB43" i="27"/>
  <c r="BA43" i="27"/>
  <c r="AZ43" i="27"/>
  <c r="AX43" i="27"/>
  <c r="AW43" i="27"/>
  <c r="AU43" i="27"/>
  <c r="AP43" i="27"/>
  <c r="AO43" i="27"/>
  <c r="AM43" i="27"/>
  <c r="AI43" i="27"/>
  <c r="AH43" i="27"/>
  <c r="AF43" i="27"/>
  <c r="AB43" i="27"/>
  <c r="AA43" i="27"/>
  <c r="Y43" i="27"/>
  <c r="U43" i="27"/>
  <c r="T43" i="27"/>
  <c r="R43" i="27"/>
  <c r="N43" i="27"/>
  <c r="L43" i="27"/>
  <c r="H43" i="27"/>
  <c r="F43" i="27"/>
  <c r="BH42" i="27"/>
  <c r="BG42" i="27"/>
  <c r="BD42" i="27"/>
  <c r="BB42" i="27"/>
  <c r="BA42" i="27"/>
  <c r="AZ42" i="27"/>
  <c r="AX42" i="27"/>
  <c r="AW42" i="27"/>
  <c r="AU42" i="27"/>
  <c r="AP42" i="27"/>
  <c r="AO42" i="27"/>
  <c r="AM42" i="27"/>
  <c r="AI42" i="27"/>
  <c r="AH42" i="27"/>
  <c r="AF42" i="27"/>
  <c r="AB42" i="27"/>
  <c r="AA42" i="27"/>
  <c r="Y42" i="27"/>
  <c r="U42" i="27"/>
  <c r="T42" i="27"/>
  <c r="R42" i="27"/>
  <c r="N42" i="27"/>
  <c r="L42" i="27"/>
  <c r="H42" i="27"/>
  <c r="F42" i="27"/>
  <c r="BH41" i="27"/>
  <c r="BG41" i="27"/>
  <c r="BD41" i="27"/>
  <c r="BB41" i="27"/>
  <c r="BA41" i="27"/>
  <c r="AZ41" i="27"/>
  <c r="AX41" i="27"/>
  <c r="AW41" i="27"/>
  <c r="AU41" i="27"/>
  <c r="AP41" i="27"/>
  <c r="AO41" i="27"/>
  <c r="AM41" i="27"/>
  <c r="AI41" i="27"/>
  <c r="AH41" i="27"/>
  <c r="AF41" i="27"/>
  <c r="AB41" i="27"/>
  <c r="AA41" i="27"/>
  <c r="Y41" i="27"/>
  <c r="U41" i="27"/>
  <c r="T41" i="27"/>
  <c r="R41" i="27"/>
  <c r="N41" i="27"/>
  <c r="L41" i="27"/>
  <c r="H41" i="27"/>
  <c r="F41" i="27"/>
  <c r="BH40" i="27"/>
  <c r="BG40" i="27"/>
  <c r="BD40" i="27"/>
  <c r="BB40" i="27"/>
  <c r="BA40" i="27"/>
  <c r="AZ40" i="27"/>
  <c r="BC40" i="27" s="1"/>
  <c r="AX40" i="27"/>
  <c r="AW40" i="27"/>
  <c r="AU40" i="27"/>
  <c r="AP40" i="27"/>
  <c r="AO40" i="27"/>
  <c r="AM40" i="27"/>
  <c r="AI40" i="27"/>
  <c r="AH40" i="27"/>
  <c r="AF40" i="27"/>
  <c r="AB40" i="27"/>
  <c r="AA40" i="27"/>
  <c r="Y40" i="27"/>
  <c r="U40" i="27"/>
  <c r="T40" i="27"/>
  <c r="R40" i="27"/>
  <c r="N40" i="27"/>
  <c r="L40" i="27"/>
  <c r="H40" i="27"/>
  <c r="F40" i="27"/>
  <c r="BH39" i="27"/>
  <c r="BG39" i="27"/>
  <c r="BD39" i="27"/>
  <c r="BB39" i="27"/>
  <c r="BA39" i="27"/>
  <c r="AZ39" i="27"/>
  <c r="AX39" i="27"/>
  <c r="AW39" i="27"/>
  <c r="AU39" i="27"/>
  <c r="AP39" i="27"/>
  <c r="AO39" i="27"/>
  <c r="AM39" i="27"/>
  <c r="AI39" i="27"/>
  <c r="AH39" i="27"/>
  <c r="AF39" i="27"/>
  <c r="AB39" i="27"/>
  <c r="AA39" i="27"/>
  <c r="Y39" i="27"/>
  <c r="U39" i="27"/>
  <c r="T39" i="27"/>
  <c r="R39" i="27"/>
  <c r="N39" i="27"/>
  <c r="L39" i="27"/>
  <c r="H39" i="27"/>
  <c r="F39" i="27"/>
  <c r="BH38" i="27"/>
  <c r="BG38" i="27"/>
  <c r="BD38" i="27"/>
  <c r="BB38" i="27"/>
  <c r="BA38" i="27"/>
  <c r="AZ38" i="27"/>
  <c r="AX38" i="27"/>
  <c r="AW38" i="27"/>
  <c r="AU38" i="27"/>
  <c r="AP38" i="27"/>
  <c r="AO38" i="27"/>
  <c r="AM38" i="27"/>
  <c r="AI38" i="27"/>
  <c r="AH38" i="27"/>
  <c r="AF38" i="27"/>
  <c r="AB38" i="27"/>
  <c r="AA38" i="27"/>
  <c r="Y38" i="27"/>
  <c r="U38" i="27"/>
  <c r="T38" i="27"/>
  <c r="R38" i="27"/>
  <c r="N38" i="27"/>
  <c r="L38" i="27"/>
  <c r="H38" i="27"/>
  <c r="F38" i="27"/>
  <c r="BH37" i="27"/>
  <c r="BG37" i="27"/>
  <c r="BD37" i="27"/>
  <c r="BB37" i="27"/>
  <c r="BA37" i="27"/>
  <c r="AZ37" i="27"/>
  <c r="AX37" i="27"/>
  <c r="AW37" i="27"/>
  <c r="AU37" i="27"/>
  <c r="AP37" i="27"/>
  <c r="AO37" i="27"/>
  <c r="AM37" i="27"/>
  <c r="AI37" i="27"/>
  <c r="AH37" i="27"/>
  <c r="AF37" i="27"/>
  <c r="AB37" i="27"/>
  <c r="AA37" i="27"/>
  <c r="Y37" i="27"/>
  <c r="U37" i="27"/>
  <c r="T37" i="27"/>
  <c r="R37" i="27"/>
  <c r="N37" i="27"/>
  <c r="L37" i="27"/>
  <c r="H37" i="27"/>
  <c r="F37" i="27"/>
  <c r="BH36" i="27"/>
  <c r="BG36" i="27"/>
  <c r="BD36" i="27"/>
  <c r="BB36" i="27"/>
  <c r="BA36" i="27"/>
  <c r="AZ36" i="27"/>
  <c r="AX36" i="27"/>
  <c r="AW36" i="27"/>
  <c r="AU36" i="27"/>
  <c r="AP36" i="27"/>
  <c r="AO36" i="27"/>
  <c r="AM36" i="27"/>
  <c r="AI36" i="27"/>
  <c r="AH36" i="27"/>
  <c r="AF36" i="27"/>
  <c r="AB36" i="27"/>
  <c r="AA36" i="27"/>
  <c r="Y36" i="27"/>
  <c r="U36" i="27"/>
  <c r="T36" i="27"/>
  <c r="R36" i="27"/>
  <c r="N36" i="27"/>
  <c r="L36" i="27"/>
  <c r="H36" i="27"/>
  <c r="F36" i="27"/>
  <c r="BH35" i="27"/>
  <c r="BG35" i="27"/>
  <c r="BD35" i="27"/>
  <c r="BB35" i="27"/>
  <c r="BA35" i="27"/>
  <c r="AZ35" i="27"/>
  <c r="AX35" i="27"/>
  <c r="AW35" i="27"/>
  <c r="AU35" i="27"/>
  <c r="AP35" i="27"/>
  <c r="AO35" i="27"/>
  <c r="AM35" i="27"/>
  <c r="AI35" i="27"/>
  <c r="AH35" i="27"/>
  <c r="AF35" i="27"/>
  <c r="AB35" i="27"/>
  <c r="AA35" i="27"/>
  <c r="Y35" i="27"/>
  <c r="U35" i="27"/>
  <c r="T35" i="27"/>
  <c r="R35" i="27"/>
  <c r="N35" i="27"/>
  <c r="L35" i="27"/>
  <c r="H35" i="27"/>
  <c r="F35" i="27"/>
  <c r="BH34" i="27"/>
  <c r="BG34" i="27"/>
  <c r="BD34" i="27"/>
  <c r="BB34" i="27"/>
  <c r="BA34" i="27"/>
  <c r="AZ34" i="27"/>
  <c r="AX34" i="27"/>
  <c r="AW34" i="27"/>
  <c r="AU34" i="27"/>
  <c r="AP34" i="27"/>
  <c r="AO34" i="27"/>
  <c r="AM34" i="27"/>
  <c r="AI34" i="27"/>
  <c r="AH34" i="27"/>
  <c r="AF34" i="27"/>
  <c r="AB34" i="27"/>
  <c r="AA34" i="27"/>
  <c r="Y34" i="27"/>
  <c r="U34" i="27"/>
  <c r="T34" i="27"/>
  <c r="R34" i="27"/>
  <c r="N34" i="27"/>
  <c r="L34" i="27"/>
  <c r="H34" i="27"/>
  <c r="F34" i="27"/>
  <c r="BH33" i="27"/>
  <c r="BG33" i="27"/>
  <c r="BD33" i="27"/>
  <c r="BB33" i="27"/>
  <c r="BA33" i="27"/>
  <c r="AZ33" i="27"/>
  <c r="AX33" i="27"/>
  <c r="AW33" i="27"/>
  <c r="AU33" i="27"/>
  <c r="AP33" i="27"/>
  <c r="AO33" i="27"/>
  <c r="AM33" i="27"/>
  <c r="AI33" i="27"/>
  <c r="AH33" i="27"/>
  <c r="AF33" i="27"/>
  <c r="AB33" i="27"/>
  <c r="AA33" i="27"/>
  <c r="Y33" i="27"/>
  <c r="U33" i="27"/>
  <c r="T33" i="27"/>
  <c r="R33" i="27"/>
  <c r="N33" i="27"/>
  <c r="L33" i="27"/>
  <c r="H33" i="27"/>
  <c r="F33" i="27"/>
  <c r="BH32" i="27"/>
  <c r="BG32" i="27"/>
  <c r="BD32" i="27"/>
  <c r="BB32" i="27"/>
  <c r="BA32" i="27"/>
  <c r="AZ32" i="27"/>
  <c r="AX32" i="27"/>
  <c r="AW32" i="27"/>
  <c r="AU32" i="27"/>
  <c r="AP32" i="27"/>
  <c r="AO32" i="27"/>
  <c r="AM32" i="27"/>
  <c r="AI32" i="27"/>
  <c r="AH32" i="27"/>
  <c r="AF32" i="27"/>
  <c r="AB32" i="27"/>
  <c r="AA32" i="27"/>
  <c r="Y32" i="27"/>
  <c r="U32" i="27"/>
  <c r="T32" i="27"/>
  <c r="R32" i="27"/>
  <c r="N32" i="27"/>
  <c r="L32" i="27"/>
  <c r="H32" i="27"/>
  <c r="F32" i="27"/>
  <c r="BH31" i="27"/>
  <c r="BG31" i="27"/>
  <c r="BD31" i="27"/>
  <c r="BE31" i="27" s="1"/>
  <c r="BB31" i="27"/>
  <c r="BA31" i="27"/>
  <c r="AZ31" i="27"/>
  <c r="BF31" i="27" s="1"/>
  <c r="AX31" i="27"/>
  <c r="AW31" i="27"/>
  <c r="AU31" i="27"/>
  <c r="AP31" i="27"/>
  <c r="AO31" i="27"/>
  <c r="AM31" i="27"/>
  <c r="AI31" i="27"/>
  <c r="AH31" i="27"/>
  <c r="AF31" i="27"/>
  <c r="AB31" i="27"/>
  <c r="AA31" i="27"/>
  <c r="Y31" i="27"/>
  <c r="U31" i="27"/>
  <c r="T31" i="27"/>
  <c r="R31" i="27"/>
  <c r="N31" i="27"/>
  <c r="L31" i="27"/>
  <c r="H31" i="27"/>
  <c r="F31" i="27"/>
  <c r="BH30" i="27"/>
  <c r="BG30" i="27"/>
  <c r="BD30" i="27"/>
  <c r="BF30" i="27" s="1"/>
  <c r="BB30" i="27"/>
  <c r="BA30" i="27"/>
  <c r="AZ30" i="27"/>
  <c r="AX30" i="27"/>
  <c r="AW30" i="27"/>
  <c r="AU30" i="27"/>
  <c r="AP30" i="27"/>
  <c r="AO30" i="27"/>
  <c r="AM30" i="27"/>
  <c r="AI30" i="27"/>
  <c r="AH30" i="27"/>
  <c r="AF30" i="27"/>
  <c r="AB30" i="27"/>
  <c r="AA30" i="27"/>
  <c r="Y30" i="27"/>
  <c r="U30" i="27"/>
  <c r="T30" i="27"/>
  <c r="R30" i="27"/>
  <c r="N30" i="27"/>
  <c r="L30" i="27"/>
  <c r="H30" i="27"/>
  <c r="F30" i="27"/>
  <c r="BH29" i="27"/>
  <c r="BG29" i="27"/>
  <c r="BD29" i="27"/>
  <c r="BB29" i="27"/>
  <c r="BA29" i="27"/>
  <c r="AZ29" i="27"/>
  <c r="AX29" i="27"/>
  <c r="AW29" i="27"/>
  <c r="AU29" i="27"/>
  <c r="AP29" i="27"/>
  <c r="AO29" i="27"/>
  <c r="AM29" i="27"/>
  <c r="AI29" i="27"/>
  <c r="AH29" i="27"/>
  <c r="AF29" i="27"/>
  <c r="AB29" i="27"/>
  <c r="AA29" i="27"/>
  <c r="Y29" i="27"/>
  <c r="U29" i="27"/>
  <c r="T29" i="27"/>
  <c r="R29" i="27"/>
  <c r="N29" i="27"/>
  <c r="L29" i="27"/>
  <c r="H29" i="27"/>
  <c r="F29" i="27"/>
  <c r="BH28" i="27"/>
  <c r="BG28" i="27"/>
  <c r="BD28" i="27"/>
  <c r="BB28" i="27"/>
  <c r="BA28" i="27"/>
  <c r="BC28" i="27" s="1"/>
  <c r="AZ28" i="27"/>
  <c r="AX28" i="27"/>
  <c r="AW28" i="27"/>
  <c r="AU28" i="27"/>
  <c r="AP28" i="27"/>
  <c r="AO28" i="27"/>
  <c r="AM28" i="27"/>
  <c r="AI28" i="27"/>
  <c r="AH28" i="27"/>
  <c r="AF28" i="27"/>
  <c r="AB28" i="27"/>
  <c r="AA28" i="27"/>
  <c r="Y28" i="27"/>
  <c r="U28" i="27"/>
  <c r="T28" i="27"/>
  <c r="R28" i="27"/>
  <c r="N28" i="27"/>
  <c r="L28" i="27"/>
  <c r="H28" i="27"/>
  <c r="F28" i="27"/>
  <c r="BH27" i="27"/>
  <c r="BG27" i="27"/>
  <c r="BD27" i="27"/>
  <c r="BB27" i="27"/>
  <c r="BA27" i="27"/>
  <c r="AZ27" i="27"/>
  <c r="AX27" i="27"/>
  <c r="AW27" i="27"/>
  <c r="AU27" i="27"/>
  <c r="AP27" i="27"/>
  <c r="AO27" i="27"/>
  <c r="AM27" i="27"/>
  <c r="AI27" i="27"/>
  <c r="AH27" i="27"/>
  <c r="AF27" i="27"/>
  <c r="AB27" i="27"/>
  <c r="AA27" i="27"/>
  <c r="Y27" i="27"/>
  <c r="U27" i="27"/>
  <c r="T27" i="27"/>
  <c r="R27" i="27"/>
  <c r="N27" i="27"/>
  <c r="L27" i="27"/>
  <c r="H27" i="27"/>
  <c r="F27" i="27"/>
  <c r="BH26" i="27"/>
  <c r="BG26" i="27"/>
  <c r="BD26" i="27"/>
  <c r="BF26" i="27" s="1"/>
  <c r="BB26" i="27"/>
  <c r="BA26" i="27"/>
  <c r="AZ26" i="27"/>
  <c r="AX26" i="27"/>
  <c r="AW26" i="27"/>
  <c r="AU26" i="27"/>
  <c r="AP26" i="27"/>
  <c r="AO26" i="27"/>
  <c r="AM26" i="27"/>
  <c r="AI26" i="27"/>
  <c r="AH26" i="27"/>
  <c r="AF26" i="27"/>
  <c r="AB26" i="27"/>
  <c r="AA26" i="27"/>
  <c r="Y26" i="27"/>
  <c r="U26" i="27"/>
  <c r="T26" i="27"/>
  <c r="R26" i="27"/>
  <c r="N26" i="27"/>
  <c r="L26" i="27"/>
  <c r="H26" i="27"/>
  <c r="F26" i="27"/>
  <c r="BH25" i="27"/>
  <c r="BG25" i="27"/>
  <c r="BD25" i="27"/>
  <c r="BB25" i="27"/>
  <c r="BA25" i="27"/>
  <c r="AZ25" i="27"/>
  <c r="AX25" i="27"/>
  <c r="AW25" i="27"/>
  <c r="AU25" i="27"/>
  <c r="AP25" i="27"/>
  <c r="AO25" i="27"/>
  <c r="AM25" i="27"/>
  <c r="AI25" i="27"/>
  <c r="AH25" i="27"/>
  <c r="AF25" i="27"/>
  <c r="AB25" i="27"/>
  <c r="AA25" i="27"/>
  <c r="Y25" i="27"/>
  <c r="U25" i="27"/>
  <c r="T25" i="27"/>
  <c r="R25" i="27"/>
  <c r="N25" i="27"/>
  <c r="L25" i="27"/>
  <c r="H25" i="27"/>
  <c r="F25" i="27"/>
  <c r="BH24" i="27"/>
  <c r="BG24" i="27"/>
  <c r="BD24" i="27"/>
  <c r="BB24" i="27"/>
  <c r="BA24" i="27"/>
  <c r="BC24" i="27" s="1"/>
  <c r="AZ24" i="27"/>
  <c r="AX24" i="27"/>
  <c r="AW24" i="27"/>
  <c r="AU24" i="27"/>
  <c r="AP24" i="27"/>
  <c r="AO24" i="27"/>
  <c r="AM24" i="27"/>
  <c r="AI24" i="27"/>
  <c r="AH24" i="27"/>
  <c r="AF24" i="27"/>
  <c r="AB24" i="27"/>
  <c r="AA24" i="27"/>
  <c r="Y24" i="27"/>
  <c r="U24" i="27"/>
  <c r="T24" i="27"/>
  <c r="R24" i="27"/>
  <c r="N24" i="27"/>
  <c r="L24" i="27"/>
  <c r="H24" i="27"/>
  <c r="F24" i="27"/>
  <c r="BH23" i="27"/>
  <c r="BG23" i="27"/>
  <c r="BD23" i="27"/>
  <c r="BB23" i="27"/>
  <c r="BA23" i="27"/>
  <c r="AZ23" i="27"/>
  <c r="AX23" i="27"/>
  <c r="AW23" i="27"/>
  <c r="AU23" i="27"/>
  <c r="AP23" i="27"/>
  <c r="AO23" i="27"/>
  <c r="AM23" i="27"/>
  <c r="AI23" i="27"/>
  <c r="AH23" i="27"/>
  <c r="AF23" i="27"/>
  <c r="AB23" i="27"/>
  <c r="AA23" i="27"/>
  <c r="Y23" i="27"/>
  <c r="U23" i="27"/>
  <c r="T23" i="27"/>
  <c r="R23" i="27"/>
  <c r="N23" i="27"/>
  <c r="L23" i="27"/>
  <c r="H23" i="27"/>
  <c r="F23" i="27"/>
  <c r="BH22" i="27"/>
  <c r="BG22" i="27"/>
  <c r="BD22" i="27"/>
  <c r="BB22" i="27"/>
  <c r="BA22" i="27"/>
  <c r="AZ22" i="27"/>
  <c r="AX22" i="27"/>
  <c r="AW22" i="27"/>
  <c r="AU22" i="27"/>
  <c r="AP22" i="27"/>
  <c r="AO22" i="27"/>
  <c r="AM22" i="27"/>
  <c r="AI22" i="27"/>
  <c r="AH22" i="27"/>
  <c r="AF22" i="27"/>
  <c r="AB22" i="27"/>
  <c r="AA22" i="27"/>
  <c r="Y22" i="27"/>
  <c r="U22" i="27"/>
  <c r="T22" i="27"/>
  <c r="R22" i="27"/>
  <c r="N22" i="27"/>
  <c r="L22" i="27"/>
  <c r="H22" i="27"/>
  <c r="F22" i="27"/>
  <c r="BH21" i="27"/>
  <c r="BG21" i="27"/>
  <c r="BD21" i="27"/>
  <c r="BB21" i="27"/>
  <c r="BA21" i="27"/>
  <c r="AZ21" i="27"/>
  <c r="AX21" i="27"/>
  <c r="AW21" i="27"/>
  <c r="AU21" i="27"/>
  <c r="AP21" i="27"/>
  <c r="AO21" i="27"/>
  <c r="AM21" i="27"/>
  <c r="AI21" i="27"/>
  <c r="AH21" i="27"/>
  <c r="AF21" i="27"/>
  <c r="AB21" i="27"/>
  <c r="AA21" i="27"/>
  <c r="Y21" i="27"/>
  <c r="U21" i="27"/>
  <c r="T21" i="27"/>
  <c r="R21" i="27"/>
  <c r="N21" i="27"/>
  <c r="L21" i="27"/>
  <c r="H21" i="27"/>
  <c r="F21" i="27"/>
  <c r="BH20" i="27"/>
  <c r="BG20" i="27"/>
  <c r="BD20" i="27"/>
  <c r="BE20" i="27" s="1"/>
  <c r="BC20" i="27"/>
  <c r="BB20" i="27"/>
  <c r="BA20" i="27"/>
  <c r="AZ20" i="27"/>
  <c r="AX20" i="27"/>
  <c r="AW20" i="27"/>
  <c r="AU20" i="27"/>
  <c r="AP20" i="27"/>
  <c r="AO20" i="27"/>
  <c r="AM20" i="27"/>
  <c r="AI20" i="27"/>
  <c r="AH20" i="27"/>
  <c r="AF20" i="27"/>
  <c r="AB20" i="27"/>
  <c r="AA20" i="27"/>
  <c r="Y20" i="27"/>
  <c r="U20" i="27"/>
  <c r="T20" i="27"/>
  <c r="R20" i="27"/>
  <c r="N20" i="27"/>
  <c r="L20" i="27"/>
  <c r="H20" i="27"/>
  <c r="F20" i="27"/>
  <c r="BH19" i="27"/>
  <c r="BG19" i="27"/>
  <c r="BD19" i="27"/>
  <c r="BB19" i="27"/>
  <c r="BA19" i="27"/>
  <c r="AZ19" i="27"/>
  <c r="AX19" i="27"/>
  <c r="AW19" i="27"/>
  <c r="AU19" i="27"/>
  <c r="AP19" i="27"/>
  <c r="AO19" i="27"/>
  <c r="AM19" i="27"/>
  <c r="AI19" i="27"/>
  <c r="AH19" i="27"/>
  <c r="AF19" i="27"/>
  <c r="AB19" i="27"/>
  <c r="AA19" i="27"/>
  <c r="Y19" i="27"/>
  <c r="U19" i="27"/>
  <c r="T19" i="27"/>
  <c r="R19" i="27"/>
  <c r="N19" i="27"/>
  <c r="L19" i="27"/>
  <c r="H19" i="27"/>
  <c r="F19" i="27"/>
  <c r="BH18" i="27"/>
  <c r="BG18" i="27"/>
  <c r="BD18" i="27"/>
  <c r="BB18" i="27"/>
  <c r="BA18" i="27"/>
  <c r="BC18" i="27" s="1"/>
  <c r="AZ18" i="27"/>
  <c r="AX18" i="27"/>
  <c r="AW18" i="27"/>
  <c r="AU18" i="27"/>
  <c r="AP18" i="27"/>
  <c r="AO18" i="27"/>
  <c r="AM18" i="27"/>
  <c r="AI18" i="27"/>
  <c r="AH18" i="27"/>
  <c r="AF18" i="27"/>
  <c r="AB18" i="27"/>
  <c r="AA18" i="27"/>
  <c r="Y18" i="27"/>
  <c r="U18" i="27"/>
  <c r="T18" i="27"/>
  <c r="R18" i="27"/>
  <c r="N18" i="27"/>
  <c r="L18" i="27"/>
  <c r="H18" i="27"/>
  <c r="F18" i="27"/>
  <c r="BH17" i="27"/>
  <c r="BG17" i="27"/>
  <c r="BD17" i="27"/>
  <c r="BB17" i="27"/>
  <c r="BA17" i="27"/>
  <c r="AZ17" i="27"/>
  <c r="AX17" i="27"/>
  <c r="AW17" i="27"/>
  <c r="AU17" i="27"/>
  <c r="AP17" i="27"/>
  <c r="AO17" i="27"/>
  <c r="AM17" i="27"/>
  <c r="AI17" i="27"/>
  <c r="AH17" i="27"/>
  <c r="AF17" i="27"/>
  <c r="AB17" i="27"/>
  <c r="AA17" i="27"/>
  <c r="Y17" i="27"/>
  <c r="U17" i="27"/>
  <c r="T17" i="27"/>
  <c r="R17" i="27"/>
  <c r="N17" i="27"/>
  <c r="L17" i="27"/>
  <c r="H17" i="27"/>
  <c r="F17" i="27"/>
  <c r="BH16" i="27"/>
  <c r="BG16" i="27"/>
  <c r="BD16" i="27"/>
  <c r="BE16" i="27" s="1"/>
  <c r="BB16" i="27"/>
  <c r="BA16" i="27"/>
  <c r="BC16" i="27" s="1"/>
  <c r="AZ16" i="27"/>
  <c r="AX16" i="27"/>
  <c r="AW16" i="27"/>
  <c r="AU16" i="27"/>
  <c r="AP16" i="27"/>
  <c r="AO16" i="27"/>
  <c r="AM16" i="27"/>
  <c r="AI16" i="27"/>
  <c r="AH16" i="27"/>
  <c r="AF16" i="27"/>
  <c r="AB16" i="27"/>
  <c r="AA16" i="27"/>
  <c r="Y16" i="27"/>
  <c r="U16" i="27"/>
  <c r="T16" i="27"/>
  <c r="R16" i="27"/>
  <c r="N16" i="27"/>
  <c r="L16" i="27"/>
  <c r="H16" i="27"/>
  <c r="F16" i="27"/>
  <c r="BH15" i="27"/>
  <c r="BG15" i="27"/>
  <c r="BD15" i="27"/>
  <c r="BB15" i="27"/>
  <c r="BA15" i="27"/>
  <c r="AZ15" i="27"/>
  <c r="AX15" i="27"/>
  <c r="AW15" i="27"/>
  <c r="AU15" i="27"/>
  <c r="AP15" i="27"/>
  <c r="AO15" i="27"/>
  <c r="AM15" i="27"/>
  <c r="AI15" i="27"/>
  <c r="AH15" i="27"/>
  <c r="AF15" i="27"/>
  <c r="AB15" i="27"/>
  <c r="AA15" i="27"/>
  <c r="Y15" i="27"/>
  <c r="U15" i="27"/>
  <c r="T15" i="27"/>
  <c r="R15" i="27"/>
  <c r="N15" i="27"/>
  <c r="L15" i="27"/>
  <c r="H15" i="27"/>
  <c r="F15" i="27"/>
  <c r="BH14" i="27"/>
  <c r="BG14" i="27"/>
  <c r="BD14" i="27"/>
  <c r="BE14" i="27" s="1"/>
  <c r="BB14" i="27"/>
  <c r="BA14" i="27"/>
  <c r="BC14" i="27" s="1"/>
  <c r="AZ14" i="27"/>
  <c r="AX14" i="27"/>
  <c r="AW14" i="27"/>
  <c r="AU14" i="27"/>
  <c r="AP14" i="27"/>
  <c r="AO14" i="27"/>
  <c r="AM14" i="27"/>
  <c r="AI14" i="27"/>
  <c r="AH14" i="27"/>
  <c r="AF14" i="27"/>
  <c r="AB14" i="27"/>
  <c r="AA14" i="27"/>
  <c r="Y14" i="27"/>
  <c r="U14" i="27"/>
  <c r="T14" i="27"/>
  <c r="R14" i="27"/>
  <c r="N14" i="27"/>
  <c r="L14" i="27"/>
  <c r="H14" i="27"/>
  <c r="F14" i="27"/>
  <c r="BH13" i="27"/>
  <c r="BG13" i="27"/>
  <c r="BD13" i="27"/>
  <c r="BB13" i="27"/>
  <c r="BA13" i="27"/>
  <c r="AZ13" i="27"/>
  <c r="AX13" i="27"/>
  <c r="AW13" i="27"/>
  <c r="AU13" i="27"/>
  <c r="AP13" i="27"/>
  <c r="AO13" i="27"/>
  <c r="AM13" i="27"/>
  <c r="AI13" i="27"/>
  <c r="AH13" i="27"/>
  <c r="AF13" i="27"/>
  <c r="AB13" i="27"/>
  <c r="AA13" i="27"/>
  <c r="Y13" i="27"/>
  <c r="U13" i="27"/>
  <c r="T13" i="27"/>
  <c r="R13" i="27"/>
  <c r="N13" i="27"/>
  <c r="L13" i="27"/>
  <c r="H13" i="27"/>
  <c r="F13" i="27"/>
  <c r="BH12" i="27"/>
  <c r="BG12" i="27"/>
  <c r="BD12" i="27"/>
  <c r="BB12" i="27"/>
  <c r="BA12" i="27"/>
  <c r="BC12" i="27" s="1"/>
  <c r="AZ12" i="27"/>
  <c r="AX12" i="27"/>
  <c r="AW12" i="27"/>
  <c r="AU12" i="27"/>
  <c r="AP12" i="27"/>
  <c r="AO12" i="27"/>
  <c r="AM12" i="27"/>
  <c r="AI12" i="27"/>
  <c r="AH12" i="27"/>
  <c r="AF12" i="27"/>
  <c r="AB12" i="27"/>
  <c r="AA12" i="27"/>
  <c r="Y12" i="27"/>
  <c r="U12" i="27"/>
  <c r="T12" i="27"/>
  <c r="R12" i="27"/>
  <c r="N12" i="27"/>
  <c r="L12" i="27"/>
  <c r="H12" i="27"/>
  <c r="F12" i="27"/>
  <c r="BH11" i="27"/>
  <c r="BG11" i="27"/>
  <c r="BD11" i="27"/>
  <c r="BB11" i="27"/>
  <c r="BA11" i="27"/>
  <c r="AZ11" i="27"/>
  <c r="AX11" i="27"/>
  <c r="AW11" i="27"/>
  <c r="AU11" i="27"/>
  <c r="AP11" i="27"/>
  <c r="AO11" i="27"/>
  <c r="AM11" i="27"/>
  <c r="AI11" i="27"/>
  <c r="AH11" i="27"/>
  <c r="AF11" i="27"/>
  <c r="AB11" i="27"/>
  <c r="AA11" i="27"/>
  <c r="Y11" i="27"/>
  <c r="U11" i="27"/>
  <c r="T11" i="27"/>
  <c r="R11" i="27"/>
  <c r="N11" i="27"/>
  <c r="L11" i="27"/>
  <c r="H11" i="27"/>
  <c r="F11" i="27"/>
  <c r="BH10" i="27"/>
  <c r="BG10" i="27"/>
  <c r="BD10" i="27"/>
  <c r="BF10" i="27" s="1"/>
  <c r="BB10" i="27"/>
  <c r="BA10" i="27"/>
  <c r="AZ10" i="27"/>
  <c r="AX10" i="27"/>
  <c r="AW10" i="27"/>
  <c r="AU10" i="27"/>
  <c r="AP10" i="27"/>
  <c r="AO10" i="27"/>
  <c r="AM10" i="27"/>
  <c r="AI10" i="27"/>
  <c r="AH10" i="27"/>
  <c r="AF10" i="27"/>
  <c r="AB10" i="27"/>
  <c r="AA10" i="27"/>
  <c r="Y10" i="27"/>
  <c r="U10" i="27"/>
  <c r="T10" i="27"/>
  <c r="R10" i="27"/>
  <c r="N10" i="27"/>
  <c r="L10" i="27"/>
  <c r="H10" i="27"/>
  <c r="F10" i="27"/>
  <c r="AY9" i="27"/>
  <c r="BH9" i="27" s="1"/>
  <c r="AV9" i="27"/>
  <c r="AT9" i="27"/>
  <c r="AS9" i="27"/>
  <c r="AS103" i="27" s="1"/>
  <c r="AR9" i="27"/>
  <c r="AR103" i="27" s="1"/>
  <c r="AQ9" i="27"/>
  <c r="BG9" i="27" s="1"/>
  <c r="AN9" i="27"/>
  <c r="AL9" i="27"/>
  <c r="AK9" i="27"/>
  <c r="AJ9" i="27"/>
  <c r="AJ103" i="27" s="1"/>
  <c r="AG9" i="27"/>
  <c r="AE9" i="27"/>
  <c r="AD9" i="27"/>
  <c r="AD103" i="27" s="1"/>
  <c r="AC9" i="27"/>
  <c r="AC103" i="27" s="1"/>
  <c r="Z9" i="27"/>
  <c r="Z103" i="27" s="1"/>
  <c r="X9" i="27"/>
  <c r="W9" i="27"/>
  <c r="W103" i="27" s="1"/>
  <c r="V9" i="27"/>
  <c r="V103" i="27" s="1"/>
  <c r="S9" i="27"/>
  <c r="S103" i="27" s="1"/>
  <c r="Q9" i="27"/>
  <c r="P9" i="27"/>
  <c r="O9" i="27"/>
  <c r="M9" i="27"/>
  <c r="K9" i="27"/>
  <c r="J9" i="27"/>
  <c r="I9" i="27"/>
  <c r="G9" i="27"/>
  <c r="E9" i="27"/>
  <c r="D9" i="27"/>
  <c r="D103" i="27" s="1"/>
  <c r="C9" i="27"/>
  <c r="BD8" i="27"/>
  <c r="BF8" i="27" s="1"/>
  <c r="BA8" i="27"/>
  <c r="AZ8" i="27"/>
  <c r="BD7" i="27"/>
  <c r="AX7" i="27"/>
  <c r="AK7" i="27"/>
  <c r="AI7" i="27"/>
  <c r="AB7" i="27"/>
  <c r="P7" i="27"/>
  <c r="J7" i="27"/>
  <c r="AU5" i="27"/>
  <c r="AM5" i="27"/>
  <c r="AN8" i="27" s="1"/>
  <c r="AF5" i="27"/>
  <c r="AD8" i="27" s="1"/>
  <c r="Y5" i="27"/>
  <c r="Z8" i="27" s="1"/>
  <c r="R5" i="27"/>
  <c r="L5" i="27"/>
  <c r="M8" i="27" s="1"/>
  <c r="F5" i="27"/>
  <c r="D8" i="27" s="1"/>
  <c r="AK7" i="29" l="1"/>
  <c r="AJ8" i="29"/>
  <c r="AK8" i="29" s="1"/>
  <c r="AE9" i="29"/>
  <c r="W9" i="29"/>
  <c r="AJ41" i="29"/>
  <c r="AK13" i="29"/>
  <c r="AK14" i="29"/>
  <c r="AK15" i="29"/>
  <c r="AK16" i="29"/>
  <c r="AK17" i="29"/>
  <c r="AK18" i="29"/>
  <c r="AK21" i="29"/>
  <c r="AK22" i="29"/>
  <c r="AK23" i="29"/>
  <c r="AK24" i="29"/>
  <c r="AK28" i="29"/>
  <c r="AK32" i="29"/>
  <c r="AK35" i="29"/>
  <c r="AI36" i="29"/>
  <c r="AI37" i="29"/>
  <c r="AI39" i="29"/>
  <c r="S41" i="29"/>
  <c r="AI13" i="29"/>
  <c r="AI14" i="29"/>
  <c r="AI21" i="29"/>
  <c r="AI22" i="29"/>
  <c r="AI27" i="29"/>
  <c r="AI28" i="29"/>
  <c r="AI31" i="29"/>
  <c r="AI32" i="29"/>
  <c r="AD8" i="29"/>
  <c r="S9" i="29"/>
  <c r="AG16" i="29"/>
  <c r="AG23" i="29"/>
  <c r="AK37" i="29"/>
  <c r="AI38" i="29"/>
  <c r="AI40" i="29"/>
  <c r="N9" i="29"/>
  <c r="AJ9" i="29"/>
  <c r="AJ42" i="29" s="1"/>
  <c r="AH9" i="29"/>
  <c r="AH42" i="29" s="1"/>
  <c r="AG24" i="29"/>
  <c r="AI25" i="29"/>
  <c r="AI29" i="29"/>
  <c r="AI33" i="29"/>
  <c r="AG40" i="29"/>
  <c r="O42" i="29"/>
  <c r="G9" i="29"/>
  <c r="AF9" i="29"/>
  <c r="AG9" i="29" s="1"/>
  <c r="AI24" i="29"/>
  <c r="AK25" i="29"/>
  <c r="AK27" i="29"/>
  <c r="AK29" i="29"/>
  <c r="AK31" i="29"/>
  <c r="AK33" i="29"/>
  <c r="N41" i="29"/>
  <c r="AK19" i="29"/>
  <c r="AK39" i="29"/>
  <c r="AH41" i="29"/>
  <c r="AI11" i="29"/>
  <c r="AG14" i="29"/>
  <c r="AG22" i="29"/>
  <c r="AG27" i="29"/>
  <c r="AG28" i="29"/>
  <c r="AG31" i="29"/>
  <c r="AG32" i="29"/>
  <c r="AI35" i="29"/>
  <c r="AE41" i="29"/>
  <c r="AI10" i="29"/>
  <c r="AG12" i="29"/>
  <c r="AG20" i="29"/>
  <c r="AI26" i="29"/>
  <c r="AI30" i="29"/>
  <c r="AG35" i="29"/>
  <c r="AG36" i="29"/>
  <c r="AK36" i="29"/>
  <c r="AG39" i="29"/>
  <c r="AK40" i="29"/>
  <c r="AG10" i="29"/>
  <c r="AK12" i="29"/>
  <c r="AG18" i="29"/>
  <c r="AK20" i="29"/>
  <c r="AG25" i="29"/>
  <c r="AG26" i="29"/>
  <c r="AK26" i="29"/>
  <c r="AG29" i="29"/>
  <c r="AG30" i="29"/>
  <c r="AK30" i="29"/>
  <c r="AG33" i="29"/>
  <c r="W8" i="29"/>
  <c r="BX8" i="28"/>
  <c r="BY8" i="28" s="1"/>
  <c r="BT8" i="28"/>
  <c r="BF41" i="28"/>
  <c r="BF9" i="28"/>
  <c r="BY14" i="28"/>
  <c r="BY11" i="28"/>
  <c r="BY15" i="28"/>
  <c r="BY19" i="28"/>
  <c r="BY23" i="28"/>
  <c r="BY35" i="28"/>
  <c r="BY39" i="28"/>
  <c r="CA35" i="28"/>
  <c r="CA39" i="28"/>
  <c r="BW12" i="28"/>
  <c r="BY13" i="28"/>
  <c r="BW16" i="28"/>
  <c r="BY17" i="28"/>
  <c r="BI9" i="28"/>
  <c r="BV41" i="28"/>
  <c r="BM9" i="28"/>
  <c r="E9" i="28"/>
  <c r="BB9" i="28"/>
  <c r="BY27" i="28"/>
  <c r="BY31" i="28"/>
  <c r="CA31" i="28"/>
  <c r="G41" i="28"/>
  <c r="BW20" i="28"/>
  <c r="BY21" i="28"/>
  <c r="BW24" i="28"/>
  <c r="BY25" i="28"/>
  <c r="BW28" i="28"/>
  <c r="BY29" i="28"/>
  <c r="BW32" i="28"/>
  <c r="BY33" i="28"/>
  <c r="BW36" i="28"/>
  <c r="BY37" i="28"/>
  <c r="BZ8" i="28"/>
  <c r="CA8" i="28" s="1"/>
  <c r="BF8" i="28"/>
  <c r="BY18" i="28"/>
  <c r="CA20" i="28"/>
  <c r="BY22" i="28"/>
  <c r="CA24" i="28"/>
  <c r="BY26" i="28"/>
  <c r="BY30" i="28"/>
  <c r="BY34" i="28"/>
  <c r="I41" i="28"/>
  <c r="BD41" i="28"/>
  <c r="BI41" i="28"/>
  <c r="BP41" i="28"/>
  <c r="BV9" i="28"/>
  <c r="BV42" i="28" s="1"/>
  <c r="BK41" i="28"/>
  <c r="BU9" i="28"/>
  <c r="BU42" i="28" s="1"/>
  <c r="BZ9" i="28"/>
  <c r="BZ42" i="28" s="1"/>
  <c r="BP9" i="28"/>
  <c r="E41" i="28"/>
  <c r="BM41" i="28"/>
  <c r="CA28" i="28"/>
  <c r="CA32" i="28"/>
  <c r="CA36" i="28"/>
  <c r="BY38" i="28"/>
  <c r="CA40" i="28"/>
  <c r="CA16" i="28"/>
  <c r="CA12" i="28"/>
  <c r="BX41" i="28"/>
  <c r="CA11" i="28"/>
  <c r="BW13" i="28"/>
  <c r="CA13" i="28"/>
  <c r="CA15" i="28"/>
  <c r="BW17" i="28"/>
  <c r="CA17" i="28"/>
  <c r="CA19" i="28"/>
  <c r="BW21" i="28"/>
  <c r="CA21" i="28"/>
  <c r="CA23" i="28"/>
  <c r="BW25" i="28"/>
  <c r="CA25" i="28"/>
  <c r="CA27" i="28"/>
  <c r="BW29" i="28"/>
  <c r="CA29" i="28"/>
  <c r="BW33" i="28"/>
  <c r="CA33" i="28"/>
  <c r="BW34" i="28"/>
  <c r="CA37" i="28"/>
  <c r="BW38" i="28"/>
  <c r="BW15" i="28"/>
  <c r="CA7" i="28"/>
  <c r="BU41" i="28"/>
  <c r="BW14" i="28"/>
  <c r="BW18" i="28"/>
  <c r="BW22" i="28"/>
  <c r="BW26" i="28"/>
  <c r="BW30" i="28"/>
  <c r="BW19" i="28"/>
  <c r="BW23" i="28"/>
  <c r="BW27" i="28"/>
  <c r="BW31" i="28"/>
  <c r="BW35" i="28"/>
  <c r="BW39" i="28"/>
  <c r="BW40" i="28"/>
  <c r="BZ41" i="28"/>
  <c r="BY12" i="28"/>
  <c r="CA14" i="28"/>
  <c r="BY16" i="28"/>
  <c r="CA18" i="28"/>
  <c r="BY20" i="28"/>
  <c r="CA22" i="28"/>
  <c r="BY24" i="28"/>
  <c r="CA26" i="28"/>
  <c r="BY28" i="28"/>
  <c r="CA30" i="28"/>
  <c r="BY32" i="28"/>
  <c r="CA34" i="28"/>
  <c r="BY36" i="28"/>
  <c r="BW37" i="28"/>
  <c r="CA38" i="28"/>
  <c r="BY40" i="28"/>
  <c r="I8" i="27"/>
  <c r="BE41" i="27"/>
  <c r="BE55" i="27"/>
  <c r="BE59" i="27"/>
  <c r="BE82" i="27"/>
  <c r="BF90" i="27"/>
  <c r="BF94" i="27"/>
  <c r="BF98" i="27"/>
  <c r="Y102" i="27"/>
  <c r="P8" i="27"/>
  <c r="AJ8" i="27"/>
  <c r="Y9" i="27"/>
  <c r="BC10" i="27"/>
  <c r="BE18" i="27"/>
  <c r="BF24" i="27"/>
  <c r="BC32" i="27"/>
  <c r="BC36" i="27"/>
  <c r="BC44" i="27"/>
  <c r="BE46" i="27"/>
  <c r="BC54" i="27"/>
  <c r="BC66" i="27"/>
  <c r="BC70" i="27"/>
  <c r="BC74" i="27"/>
  <c r="BC78" i="27"/>
  <c r="BC86" i="27"/>
  <c r="BF7" i="27"/>
  <c r="AZ9" i="27"/>
  <c r="BE12" i="27"/>
  <c r="BF22" i="27"/>
  <c r="BF28" i="27"/>
  <c r="BE35" i="27"/>
  <c r="BE39" i="27"/>
  <c r="BE43" i="27"/>
  <c r="BE50" i="27"/>
  <c r="BE53" i="27"/>
  <c r="BE57" i="27"/>
  <c r="BE64" i="27"/>
  <c r="BE68" i="27"/>
  <c r="BE72" i="27"/>
  <c r="BE76" i="27"/>
  <c r="BE84" i="27"/>
  <c r="BF88" i="27"/>
  <c r="BF96" i="27"/>
  <c r="T102" i="27"/>
  <c r="BC15" i="27"/>
  <c r="BF18" i="27"/>
  <c r="BE22" i="27"/>
  <c r="BE26" i="27"/>
  <c r="BE30" i="27"/>
  <c r="BF39" i="27"/>
  <c r="BC58" i="27"/>
  <c r="BC92" i="27"/>
  <c r="BC100" i="27"/>
  <c r="AF102" i="27"/>
  <c r="U9" i="27"/>
  <c r="BC11" i="27"/>
  <c r="BF14" i="27"/>
  <c r="BA7" i="27"/>
  <c r="BE7" i="27" s="1"/>
  <c r="BC8" i="27"/>
  <c r="N9" i="27"/>
  <c r="T9" i="27"/>
  <c r="BE32" i="27"/>
  <c r="BC37" i="27"/>
  <c r="BE38" i="27"/>
  <c r="BE45" i="27"/>
  <c r="BC46" i="27"/>
  <c r="BE47" i="27"/>
  <c r="BE54" i="27"/>
  <c r="BE61" i="27"/>
  <c r="BC62" i="27"/>
  <c r="BE63" i="27"/>
  <c r="BC94" i="27"/>
  <c r="U102" i="27"/>
  <c r="BC19" i="27"/>
  <c r="BC23" i="27"/>
  <c r="BC27" i="27"/>
  <c r="J8" i="27"/>
  <c r="AK8" i="27"/>
  <c r="AM8" i="27" s="1"/>
  <c r="AG8" i="27"/>
  <c r="AI8" i="27" s="1"/>
  <c r="BF12" i="27"/>
  <c r="BC13" i="27"/>
  <c r="BF16" i="27"/>
  <c r="BC17" i="27"/>
  <c r="BF20" i="27"/>
  <c r="BC21" i="27"/>
  <c r="BC22" i="27"/>
  <c r="BE24" i="27"/>
  <c r="BC25" i="27"/>
  <c r="BC26" i="27"/>
  <c r="BE28" i="27"/>
  <c r="BC29" i="27"/>
  <c r="BC30" i="27"/>
  <c r="BC38" i="27"/>
  <c r="BE40" i="27"/>
  <c r="BE42" i="27"/>
  <c r="BE49" i="27"/>
  <c r="BC50" i="27"/>
  <c r="BE51" i="27"/>
  <c r="BE58" i="27"/>
  <c r="BE65" i="27"/>
  <c r="BE69" i="27"/>
  <c r="BE73" i="27"/>
  <c r="BC88" i="27"/>
  <c r="BC96" i="27"/>
  <c r="R102" i="27"/>
  <c r="AA102" i="27"/>
  <c r="L8" i="27"/>
  <c r="BG102" i="27"/>
  <c r="BC33" i="27"/>
  <c r="BC42" i="27"/>
  <c r="BF42" i="27"/>
  <c r="BF43" i="27"/>
  <c r="BE44" i="27"/>
  <c r="BF46" i="27"/>
  <c r="BF47" i="27"/>
  <c r="BE48" i="27"/>
  <c r="BF50" i="27"/>
  <c r="BF51" i="27"/>
  <c r="BE52" i="27"/>
  <c r="BF54" i="27"/>
  <c r="BF55" i="27"/>
  <c r="BE56" i="27"/>
  <c r="BF58" i="27"/>
  <c r="BF59" i="27"/>
  <c r="BE60" i="27"/>
  <c r="BF62" i="27"/>
  <c r="BF63" i="27"/>
  <c r="BC79" i="27"/>
  <c r="BF84" i="27"/>
  <c r="BC87" i="27"/>
  <c r="BC89" i="27"/>
  <c r="BC91" i="27"/>
  <c r="BC93" i="27"/>
  <c r="BC95" i="27"/>
  <c r="BC97" i="27"/>
  <c r="BC99" i="27"/>
  <c r="BE67" i="27"/>
  <c r="BE71" i="27"/>
  <c r="BE75" i="27"/>
  <c r="BE80" i="27"/>
  <c r="BC82" i="27"/>
  <c r="BF82" i="27"/>
  <c r="AB102" i="27"/>
  <c r="AU102" i="27"/>
  <c r="BF78" i="27"/>
  <c r="BF86" i="27"/>
  <c r="C8" i="27"/>
  <c r="F8" i="27" s="1"/>
  <c r="F9" i="27"/>
  <c r="AB9" i="27"/>
  <c r="BE34" i="27"/>
  <c r="BE37" i="27"/>
  <c r="BF38" i="27"/>
  <c r="G8" i="27"/>
  <c r="AC8" i="27"/>
  <c r="AF8" i="27" s="1"/>
  <c r="BD102" i="27"/>
  <c r="BE33" i="27"/>
  <c r="BC34" i="27"/>
  <c r="BF34" i="27"/>
  <c r="BF35" i="27"/>
  <c r="BE36" i="27"/>
  <c r="BC41" i="27"/>
  <c r="BE66" i="27"/>
  <c r="BE70" i="27"/>
  <c r="BE74" i="27"/>
  <c r="BE78" i="27"/>
  <c r="BC80" i="27"/>
  <c r="BF80" i="27"/>
  <c r="BC83" i="27"/>
  <c r="BE86" i="27"/>
  <c r="BE88" i="27"/>
  <c r="BE90" i="27"/>
  <c r="BE92" i="27"/>
  <c r="BE94" i="27"/>
  <c r="BE96" i="27"/>
  <c r="BE98" i="27"/>
  <c r="BE100" i="27"/>
  <c r="AI102" i="27"/>
  <c r="U8" i="16"/>
  <c r="V8" i="16" s="1"/>
  <c r="T9" i="16"/>
  <c r="R8" i="16"/>
  <c r="T8" i="16" s="1"/>
  <c r="V9" i="16"/>
  <c r="O8" i="16"/>
  <c r="Q8" i="16"/>
  <c r="Q9" i="16"/>
  <c r="AK9" i="29"/>
  <c r="AI9" i="29"/>
  <c r="AB41" i="29"/>
  <c r="AF41" i="29"/>
  <c r="I8" i="29"/>
  <c r="P8" i="29"/>
  <c r="I9" i="29"/>
  <c r="U9" i="29"/>
  <c r="AG11" i="29"/>
  <c r="AG13" i="29"/>
  <c r="AG15" i="29"/>
  <c r="AG17" i="29"/>
  <c r="AG19" i="29"/>
  <c r="AG21" i="29"/>
  <c r="U41" i="29"/>
  <c r="F42" i="29"/>
  <c r="T42" i="29"/>
  <c r="AB9" i="29"/>
  <c r="Z9" i="29"/>
  <c r="AD9" i="29"/>
  <c r="AK10" i="29"/>
  <c r="V42" i="29"/>
  <c r="BM8" i="28"/>
  <c r="I8" i="28"/>
  <c r="I9" i="28"/>
  <c r="BK9" i="28"/>
  <c r="BW11" i="28"/>
  <c r="F42" i="28"/>
  <c r="BJ42" i="28"/>
  <c r="BS42" i="28"/>
  <c r="BD9" i="28"/>
  <c r="BY10" i="28"/>
  <c r="CA10" i="28"/>
  <c r="BR9" i="28"/>
  <c r="G9" i="28"/>
  <c r="BX9" i="28"/>
  <c r="BW10" i="28"/>
  <c r="G103" i="27"/>
  <c r="H9" i="27"/>
  <c r="M103" i="27"/>
  <c r="BB9" i="27"/>
  <c r="AK103" i="27"/>
  <c r="AM9" i="27"/>
  <c r="BH102" i="27"/>
  <c r="AV103" i="27"/>
  <c r="AX9" i="27"/>
  <c r="AW9" i="27"/>
  <c r="O8" i="27"/>
  <c r="R8" i="27" s="1"/>
  <c r="S8" i="27"/>
  <c r="U8" i="27" s="1"/>
  <c r="AR8" i="27"/>
  <c r="AV8" i="27"/>
  <c r="V8" i="27"/>
  <c r="AF9" i="27"/>
  <c r="AZ102" i="27"/>
  <c r="BE11" i="27"/>
  <c r="BF11" i="27"/>
  <c r="BF13" i="27"/>
  <c r="BE13" i="27"/>
  <c r="BF15" i="27"/>
  <c r="BE15" i="27"/>
  <c r="BF17" i="27"/>
  <c r="BE17" i="27"/>
  <c r="BF19" i="27"/>
  <c r="BE19" i="27"/>
  <c r="BF21" i="27"/>
  <c r="BE21" i="27"/>
  <c r="BF23" i="27"/>
  <c r="BE23" i="27"/>
  <c r="BF25" i="27"/>
  <c r="BE25" i="27"/>
  <c r="BF27" i="27"/>
  <c r="BE27" i="27"/>
  <c r="BF29" i="27"/>
  <c r="BE29" i="27"/>
  <c r="BB102" i="27"/>
  <c r="W8" i="27"/>
  <c r="AS8" i="27"/>
  <c r="J103" i="27"/>
  <c r="L9" i="27"/>
  <c r="BA9" i="27"/>
  <c r="AG103" i="27"/>
  <c r="AI9" i="27"/>
  <c r="AH9" i="27"/>
  <c r="AN103" i="27"/>
  <c r="AP9" i="27"/>
  <c r="AO9" i="27"/>
  <c r="BD9" i="27"/>
  <c r="P103" i="27"/>
  <c r="R9" i="27"/>
  <c r="AA9" i="27"/>
  <c r="AU9" i="27"/>
  <c r="BA102" i="27"/>
  <c r="BE10" i="27"/>
  <c r="BF33" i="27"/>
  <c r="BF37" i="27"/>
  <c r="BF41" i="27"/>
  <c r="BC45" i="27"/>
  <c r="BF45" i="27"/>
  <c r="BC49" i="27"/>
  <c r="BF49" i="27"/>
  <c r="BC53" i="27"/>
  <c r="BF53" i="27"/>
  <c r="BC57" i="27"/>
  <c r="BF57" i="27"/>
  <c r="BC61" i="27"/>
  <c r="BF61" i="27"/>
  <c r="BC65" i="27"/>
  <c r="BC67" i="27"/>
  <c r="BC69" i="27"/>
  <c r="BC71" i="27"/>
  <c r="BC73" i="27"/>
  <c r="BC75" i="27"/>
  <c r="BC77" i="27"/>
  <c r="BF81" i="27"/>
  <c r="BE81" i="27"/>
  <c r="BC85" i="27"/>
  <c r="N102" i="27"/>
  <c r="BF79" i="27"/>
  <c r="BE79" i="27"/>
  <c r="BF87" i="27"/>
  <c r="BE87" i="27"/>
  <c r="BF89" i="27"/>
  <c r="BE89" i="27"/>
  <c r="BF91" i="27"/>
  <c r="BE91" i="27"/>
  <c r="BF93" i="27"/>
  <c r="BE93" i="27"/>
  <c r="BF95" i="27"/>
  <c r="BE95" i="27"/>
  <c r="BF97" i="27"/>
  <c r="BE97" i="27"/>
  <c r="BF99" i="27"/>
  <c r="BE99" i="27"/>
  <c r="BF101" i="27"/>
  <c r="BE101" i="27"/>
  <c r="AP102" i="27"/>
  <c r="AO102" i="27"/>
  <c r="BC31" i="27"/>
  <c r="BC35" i="27"/>
  <c r="BC39" i="27"/>
  <c r="BC43" i="27"/>
  <c r="BC47" i="27"/>
  <c r="BC51" i="27"/>
  <c r="BC55" i="27"/>
  <c r="BC59" i="27"/>
  <c r="BC63" i="27"/>
  <c r="BF77" i="27"/>
  <c r="BE77" i="27"/>
  <c r="BC81" i="27"/>
  <c r="BF85" i="27"/>
  <c r="BE85" i="27"/>
  <c r="L102" i="27"/>
  <c r="AX102" i="27"/>
  <c r="AW102" i="27"/>
  <c r="BF32" i="27"/>
  <c r="BF36" i="27"/>
  <c r="BF40" i="27"/>
  <c r="BF44" i="27"/>
  <c r="BF48" i="27"/>
  <c r="BF52" i="27"/>
  <c r="BF56" i="27"/>
  <c r="BF60" i="27"/>
  <c r="BF64" i="27"/>
  <c r="BF65" i="27"/>
  <c r="BF66" i="27"/>
  <c r="BF67" i="27"/>
  <c r="BF68" i="27"/>
  <c r="BF69" i="27"/>
  <c r="BF70" i="27"/>
  <c r="BF71" i="27"/>
  <c r="BF72" i="27"/>
  <c r="BF73" i="27"/>
  <c r="BF74" i="27"/>
  <c r="BF75" i="27"/>
  <c r="BF76" i="27"/>
  <c r="BF83" i="27"/>
  <c r="BE83" i="27"/>
  <c r="BC101" i="27"/>
  <c r="AM102" i="27"/>
  <c r="H102" i="27"/>
  <c r="AH102" i="27"/>
  <c r="AJ10" i="21"/>
  <c r="X48" i="5" s="1"/>
  <c r="AB48" i="5" s="1"/>
  <c r="AK10" i="21"/>
  <c r="V48" i="5" s="1"/>
  <c r="Z48" i="5" s="1"/>
  <c r="AL10" i="21"/>
  <c r="W48" i="5" s="1"/>
  <c r="AL7" i="21"/>
  <c r="W7" i="5" s="1"/>
  <c r="X13" i="4" s="1"/>
  <c r="C13" i="4" s="1"/>
  <c r="C19" i="4" s="1"/>
  <c r="AK7" i="21"/>
  <c r="AJ7" i="21"/>
  <c r="X7" i="5" s="1"/>
  <c r="AC41" i="10"/>
  <c r="AC9" i="10"/>
  <c r="AC42" i="10" s="1"/>
  <c r="AC8" i="10"/>
  <c r="V7" i="5" l="1"/>
  <c r="X12" i="4" s="1"/>
  <c r="X18" i="4" s="1"/>
  <c r="Y48" i="5"/>
  <c r="AA48" i="5"/>
  <c r="AC48" i="5" s="1"/>
  <c r="C12" i="4"/>
  <c r="C18" i="4" s="1"/>
  <c r="AK42" i="21"/>
  <c r="AJ42" i="21"/>
  <c r="AM7" i="21"/>
  <c r="AL42" i="21"/>
  <c r="AM10" i="21"/>
  <c r="AG41" i="29"/>
  <c r="AK41" i="29"/>
  <c r="AI41" i="29"/>
  <c r="BW41" i="28"/>
  <c r="CA9" i="28"/>
  <c r="CA41" i="28"/>
  <c r="BW9" i="28"/>
  <c r="BY41" i="28"/>
  <c r="BC102" i="27"/>
  <c r="AP8" i="27"/>
  <c r="BF102" i="27"/>
  <c r="BY9" i="28"/>
  <c r="BX42" i="28"/>
  <c r="BA103" i="27"/>
  <c r="BC103" i="27" s="1"/>
  <c r="BC9" i="27"/>
  <c r="BD103" i="27"/>
  <c r="BF9" i="27"/>
  <c r="BE9" i="27"/>
  <c r="Y8" i="27"/>
  <c r="AB8" i="27"/>
  <c r="BE102" i="27"/>
  <c r="AU8" i="27"/>
  <c r="AX8" i="27"/>
  <c r="H9" i="23"/>
  <c r="H7" i="23"/>
  <c r="G7" i="23"/>
  <c r="G41" i="23"/>
  <c r="F9" i="23"/>
  <c r="F41" i="23" s="1"/>
  <c r="E9" i="23"/>
  <c r="E41" i="23"/>
  <c r="D9" i="23"/>
  <c r="D41" i="23" s="1"/>
  <c r="C9" i="23"/>
  <c r="G9" i="23" s="1"/>
  <c r="C41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F40" i="23"/>
  <c r="E40" i="23"/>
  <c r="D40" i="23"/>
  <c r="C40" i="23"/>
  <c r="F8" i="23"/>
  <c r="E8" i="23"/>
  <c r="D8" i="23"/>
  <c r="H8" i="23" s="1"/>
  <c r="C8" i="23"/>
  <c r="G8" i="23" s="1"/>
  <c r="BH11" i="19"/>
  <c r="BH12" i="19"/>
  <c r="BH13" i="19"/>
  <c r="BH14" i="19"/>
  <c r="BH15" i="19"/>
  <c r="BH16" i="19"/>
  <c r="BH17" i="19"/>
  <c r="BH18" i="19"/>
  <c r="BH19" i="19"/>
  <c r="BH20" i="19"/>
  <c r="BH21" i="19"/>
  <c r="BH22" i="19"/>
  <c r="BH23" i="19"/>
  <c r="BH24" i="19"/>
  <c r="BH25" i="19"/>
  <c r="BH26" i="19"/>
  <c r="BH27" i="19"/>
  <c r="BH28" i="19"/>
  <c r="BH29" i="19"/>
  <c r="BH30" i="19"/>
  <c r="BH31" i="19"/>
  <c r="BH32" i="19"/>
  <c r="BH33" i="19"/>
  <c r="BH34" i="19"/>
  <c r="BH35" i="19"/>
  <c r="BH36" i="19"/>
  <c r="BH37" i="19"/>
  <c r="BH38" i="19"/>
  <c r="BH39" i="19"/>
  <c r="BH40" i="19"/>
  <c r="BH41" i="19"/>
  <c r="BH42" i="19"/>
  <c r="BH43" i="19"/>
  <c r="BH44" i="19"/>
  <c r="BH45" i="19"/>
  <c r="BH46" i="19"/>
  <c r="BH47" i="19"/>
  <c r="BH48" i="19"/>
  <c r="BH49" i="19"/>
  <c r="BH50" i="19"/>
  <c r="BH51" i="19"/>
  <c r="BH52" i="19"/>
  <c r="BH53" i="19"/>
  <c r="BH54" i="19"/>
  <c r="BH55" i="19"/>
  <c r="BH56" i="19"/>
  <c r="BH57" i="19"/>
  <c r="BH58" i="19"/>
  <c r="BH59" i="19"/>
  <c r="BH60" i="19"/>
  <c r="BH61" i="19"/>
  <c r="BH62" i="19"/>
  <c r="BH63" i="19"/>
  <c r="BH64" i="19"/>
  <c r="BH65" i="19"/>
  <c r="BH66" i="19"/>
  <c r="BH67" i="19"/>
  <c r="BH68" i="19"/>
  <c r="BH69" i="19"/>
  <c r="BH70" i="19"/>
  <c r="BH71" i="19"/>
  <c r="BH72" i="19"/>
  <c r="BH73" i="19"/>
  <c r="BH74" i="19"/>
  <c r="BH75" i="19"/>
  <c r="BH76" i="19"/>
  <c r="BH77" i="19"/>
  <c r="BH78" i="19"/>
  <c r="BH79" i="19"/>
  <c r="BH80" i="19"/>
  <c r="BH81" i="19"/>
  <c r="BH82" i="19"/>
  <c r="BH83" i="19"/>
  <c r="BH84" i="19"/>
  <c r="BH85" i="19"/>
  <c r="BH86" i="19"/>
  <c r="BH87" i="19"/>
  <c r="BH88" i="19"/>
  <c r="BH89" i="19"/>
  <c r="BH90" i="19"/>
  <c r="BH91" i="19"/>
  <c r="BH92" i="19"/>
  <c r="BH93" i="19"/>
  <c r="BH94" i="19"/>
  <c r="BH95" i="19"/>
  <c r="BH96" i="19"/>
  <c r="BH97" i="19"/>
  <c r="BH98" i="19"/>
  <c r="BH99" i="19"/>
  <c r="BH100" i="19"/>
  <c r="BH101" i="19"/>
  <c r="BH10" i="19"/>
  <c r="AA9" i="19"/>
  <c r="AA103" i="19" s="1"/>
  <c r="X9" i="19"/>
  <c r="X103" i="19" s="1"/>
  <c r="W9" i="19"/>
  <c r="W103" i="19" s="1"/>
  <c r="AA102" i="19"/>
  <c r="W102" i="19"/>
  <c r="X102" i="19"/>
  <c r="Y102" i="19"/>
  <c r="AC101" i="19"/>
  <c r="AB101" i="19"/>
  <c r="Z101" i="19"/>
  <c r="AC100" i="19"/>
  <c r="AB100" i="19"/>
  <c r="Z100" i="19"/>
  <c r="AC99" i="19"/>
  <c r="AB99" i="19"/>
  <c r="Z99" i="19"/>
  <c r="AC98" i="19"/>
  <c r="AB98" i="19"/>
  <c r="Z98" i="19"/>
  <c r="AC97" i="19"/>
  <c r="AB97" i="19"/>
  <c r="Z97" i="19"/>
  <c r="AC96" i="19"/>
  <c r="AB96" i="19"/>
  <c r="Z96" i="19"/>
  <c r="AC95" i="19"/>
  <c r="AB95" i="19"/>
  <c r="Z95" i="19"/>
  <c r="AC94" i="19"/>
  <c r="AB94" i="19"/>
  <c r="Z94" i="19"/>
  <c r="AC93" i="19"/>
  <c r="AB93" i="19"/>
  <c r="Z93" i="19"/>
  <c r="AC92" i="19"/>
  <c r="AB92" i="19"/>
  <c r="Z92" i="19"/>
  <c r="AC91" i="19"/>
  <c r="AB91" i="19"/>
  <c r="Z91" i="19"/>
  <c r="AC90" i="19"/>
  <c r="AB90" i="19"/>
  <c r="Z90" i="19"/>
  <c r="AC89" i="19"/>
  <c r="AB89" i="19"/>
  <c r="Z89" i="19"/>
  <c r="AC88" i="19"/>
  <c r="AB88" i="19"/>
  <c r="Z88" i="19"/>
  <c r="AC87" i="19"/>
  <c r="AB87" i="19"/>
  <c r="Z87" i="19"/>
  <c r="AC86" i="19"/>
  <c r="AB86" i="19"/>
  <c r="Z86" i="19"/>
  <c r="AC85" i="19"/>
  <c r="AB85" i="19"/>
  <c r="Z85" i="19"/>
  <c r="AC84" i="19"/>
  <c r="AB84" i="19"/>
  <c r="Z84" i="19"/>
  <c r="AC83" i="19"/>
  <c r="AB83" i="19"/>
  <c r="Z83" i="19"/>
  <c r="AC82" i="19"/>
  <c r="AB82" i="19"/>
  <c r="Z82" i="19"/>
  <c r="AC81" i="19"/>
  <c r="AB81" i="19"/>
  <c r="Z81" i="19"/>
  <c r="AC80" i="19"/>
  <c r="AB80" i="19"/>
  <c r="Z80" i="19"/>
  <c r="AC79" i="19"/>
  <c r="AB79" i="19"/>
  <c r="Z79" i="19"/>
  <c r="AC78" i="19"/>
  <c r="AB78" i="19"/>
  <c r="Z78" i="19"/>
  <c r="AC77" i="19"/>
  <c r="AB77" i="19"/>
  <c r="Z77" i="19"/>
  <c r="AC76" i="19"/>
  <c r="AB76" i="19"/>
  <c r="Z76" i="19"/>
  <c r="AC75" i="19"/>
  <c r="AB75" i="19"/>
  <c r="Z75" i="19"/>
  <c r="AC74" i="19"/>
  <c r="AB74" i="19"/>
  <c r="Z74" i="19"/>
  <c r="AC73" i="19"/>
  <c r="AB73" i="19"/>
  <c r="Z73" i="19"/>
  <c r="AC72" i="19"/>
  <c r="AB72" i="19"/>
  <c r="Z72" i="19"/>
  <c r="AC71" i="19"/>
  <c r="AB71" i="19"/>
  <c r="Z71" i="19"/>
  <c r="AC70" i="19"/>
  <c r="AB70" i="19"/>
  <c r="Z70" i="19"/>
  <c r="AC69" i="19"/>
  <c r="AB69" i="19"/>
  <c r="Z69" i="19"/>
  <c r="AC68" i="19"/>
  <c r="AB68" i="19"/>
  <c r="Z68" i="19"/>
  <c r="AC67" i="19"/>
  <c r="AB67" i="19"/>
  <c r="Z67" i="19"/>
  <c r="AC66" i="19"/>
  <c r="AB66" i="19"/>
  <c r="Z66" i="19"/>
  <c r="AC65" i="19"/>
  <c r="AB65" i="19"/>
  <c r="Z65" i="19"/>
  <c r="AC64" i="19"/>
  <c r="AB64" i="19"/>
  <c r="Z64" i="19"/>
  <c r="AC63" i="19"/>
  <c r="AB63" i="19"/>
  <c r="Z63" i="19"/>
  <c r="AC62" i="19"/>
  <c r="AB62" i="19"/>
  <c r="Z62" i="19"/>
  <c r="AC61" i="19"/>
  <c r="AB61" i="19"/>
  <c r="Z61" i="19"/>
  <c r="AC60" i="19"/>
  <c r="AB60" i="19"/>
  <c r="Z60" i="19"/>
  <c r="AC59" i="19"/>
  <c r="AB59" i="19"/>
  <c r="Z59" i="19"/>
  <c r="AC58" i="19"/>
  <c r="AB58" i="19"/>
  <c r="Z58" i="19"/>
  <c r="AC57" i="19"/>
  <c r="AB57" i="19"/>
  <c r="Z57" i="19"/>
  <c r="AC56" i="19"/>
  <c r="AB56" i="19"/>
  <c r="Z56" i="19"/>
  <c r="AC55" i="19"/>
  <c r="AB55" i="19"/>
  <c r="Z55" i="19"/>
  <c r="AC54" i="19"/>
  <c r="AB54" i="19"/>
  <c r="Z54" i="19"/>
  <c r="AC53" i="19"/>
  <c r="AB53" i="19"/>
  <c r="Z53" i="19"/>
  <c r="AC52" i="19"/>
  <c r="AB52" i="19"/>
  <c r="Z52" i="19"/>
  <c r="AC51" i="19"/>
  <c r="AB51" i="19"/>
  <c r="Z51" i="19"/>
  <c r="AC50" i="19"/>
  <c r="AB50" i="19"/>
  <c r="Z50" i="19"/>
  <c r="AC49" i="19"/>
  <c r="AB49" i="19"/>
  <c r="Z49" i="19"/>
  <c r="AC48" i="19"/>
  <c r="AB48" i="19"/>
  <c r="Z48" i="19"/>
  <c r="AC47" i="19"/>
  <c r="AB47" i="19"/>
  <c r="Z47" i="19"/>
  <c r="AC46" i="19"/>
  <c r="AB46" i="19"/>
  <c r="Z46" i="19"/>
  <c r="AC45" i="19"/>
  <c r="AB45" i="19"/>
  <c r="Z45" i="19"/>
  <c r="AC44" i="19"/>
  <c r="AB44" i="19"/>
  <c r="Z44" i="19"/>
  <c r="AC43" i="19"/>
  <c r="AB43" i="19"/>
  <c r="Z43" i="19"/>
  <c r="AC42" i="19"/>
  <c r="AB42" i="19"/>
  <c r="Z42" i="19"/>
  <c r="AC41" i="19"/>
  <c r="AB41" i="19"/>
  <c r="Z41" i="19"/>
  <c r="AC40" i="19"/>
  <c r="AB40" i="19"/>
  <c r="Z40" i="19"/>
  <c r="AC39" i="19"/>
  <c r="AB39" i="19"/>
  <c r="Z39" i="19"/>
  <c r="AC38" i="19"/>
  <c r="AB38" i="19"/>
  <c r="Z38" i="19"/>
  <c r="AC37" i="19"/>
  <c r="AB37" i="19"/>
  <c r="Z37" i="19"/>
  <c r="AC36" i="19"/>
  <c r="AB36" i="19"/>
  <c r="Z36" i="19"/>
  <c r="AC35" i="19"/>
  <c r="AB35" i="19"/>
  <c r="Z35" i="19"/>
  <c r="AC34" i="19"/>
  <c r="AB34" i="19"/>
  <c r="Z34" i="19"/>
  <c r="AC33" i="19"/>
  <c r="AB33" i="19"/>
  <c r="Z33" i="19"/>
  <c r="AC32" i="19"/>
  <c r="AB32" i="19"/>
  <c r="Z32" i="19"/>
  <c r="AC31" i="19"/>
  <c r="AB31" i="19"/>
  <c r="Z31" i="19"/>
  <c r="AC30" i="19"/>
  <c r="AB30" i="19"/>
  <c r="Z30" i="19"/>
  <c r="AC29" i="19"/>
  <c r="AB29" i="19"/>
  <c r="Z29" i="19"/>
  <c r="AC28" i="19"/>
  <c r="AB28" i="19"/>
  <c r="Z28" i="19"/>
  <c r="AC27" i="19"/>
  <c r="AB27" i="19"/>
  <c r="Z27" i="19"/>
  <c r="AC26" i="19"/>
  <c r="AB26" i="19"/>
  <c r="Z26" i="19"/>
  <c r="AC25" i="19"/>
  <c r="AB25" i="19"/>
  <c r="Z25" i="19"/>
  <c r="AC24" i="19"/>
  <c r="AB24" i="19"/>
  <c r="Z24" i="19"/>
  <c r="AC23" i="19"/>
  <c r="AB23" i="19"/>
  <c r="Z23" i="19"/>
  <c r="AC22" i="19"/>
  <c r="AB22" i="19"/>
  <c r="Z22" i="19"/>
  <c r="AC21" i="19"/>
  <c r="AB21" i="19"/>
  <c r="Z21" i="19"/>
  <c r="AC20" i="19"/>
  <c r="AB20" i="19"/>
  <c r="Z20" i="19"/>
  <c r="AC19" i="19"/>
  <c r="AB19" i="19"/>
  <c r="Z19" i="19"/>
  <c r="AC18" i="19"/>
  <c r="AB18" i="19"/>
  <c r="Z18" i="19"/>
  <c r="AC17" i="19"/>
  <c r="AB17" i="19"/>
  <c r="Z17" i="19"/>
  <c r="AC16" i="19"/>
  <c r="AB16" i="19"/>
  <c r="Z16" i="19"/>
  <c r="AC15" i="19"/>
  <c r="AB15" i="19"/>
  <c r="Z15" i="19"/>
  <c r="AC14" i="19"/>
  <c r="AB14" i="19"/>
  <c r="Z14" i="19"/>
  <c r="AC13" i="19"/>
  <c r="AB13" i="19"/>
  <c r="Z13" i="19"/>
  <c r="AC12" i="19"/>
  <c r="AB12" i="19"/>
  <c r="Z12" i="19"/>
  <c r="AC11" i="19"/>
  <c r="AB11" i="19"/>
  <c r="Z11" i="19"/>
  <c r="AC10" i="19"/>
  <c r="AB10" i="19"/>
  <c r="Z10" i="19"/>
  <c r="Y9" i="19"/>
  <c r="Z5" i="19"/>
  <c r="W8" i="19" s="1"/>
  <c r="AC7" i="19"/>
  <c r="M9" i="19"/>
  <c r="M103" i="19" s="1"/>
  <c r="J9" i="19"/>
  <c r="BB7" i="19"/>
  <c r="M102" i="19"/>
  <c r="O102" i="19" s="1"/>
  <c r="I102" i="19"/>
  <c r="J102" i="19"/>
  <c r="K102" i="19"/>
  <c r="O101" i="19"/>
  <c r="L101" i="19"/>
  <c r="O100" i="19"/>
  <c r="L100" i="19"/>
  <c r="O99" i="19"/>
  <c r="L99" i="19"/>
  <c r="O98" i="19"/>
  <c r="L98" i="19"/>
  <c r="O97" i="19"/>
  <c r="L97" i="19"/>
  <c r="O96" i="19"/>
  <c r="L96" i="19"/>
  <c r="O95" i="19"/>
  <c r="L95" i="19"/>
  <c r="O94" i="19"/>
  <c r="L94" i="19"/>
  <c r="O93" i="19"/>
  <c r="L93" i="19"/>
  <c r="O92" i="19"/>
  <c r="L92" i="19"/>
  <c r="O91" i="19"/>
  <c r="L91" i="19"/>
  <c r="O90" i="19"/>
  <c r="L90" i="19"/>
  <c r="O89" i="19"/>
  <c r="L89" i="19"/>
  <c r="O88" i="19"/>
  <c r="L88" i="19"/>
  <c r="O87" i="19"/>
  <c r="L87" i="19"/>
  <c r="O86" i="19"/>
  <c r="L86" i="19"/>
  <c r="O85" i="19"/>
  <c r="L85" i="19"/>
  <c r="O84" i="19"/>
  <c r="L84" i="19"/>
  <c r="O83" i="19"/>
  <c r="L83" i="19"/>
  <c r="O82" i="19"/>
  <c r="L82" i="19"/>
  <c r="O81" i="19"/>
  <c r="L81" i="19"/>
  <c r="O80" i="19"/>
  <c r="L80" i="19"/>
  <c r="O79" i="19"/>
  <c r="L79" i="19"/>
  <c r="O78" i="19"/>
  <c r="L78" i="19"/>
  <c r="O77" i="19"/>
  <c r="L77" i="19"/>
  <c r="O76" i="19"/>
  <c r="L76" i="19"/>
  <c r="O75" i="19"/>
  <c r="L75" i="19"/>
  <c r="O74" i="19"/>
  <c r="L74" i="19"/>
  <c r="O73" i="19"/>
  <c r="L73" i="19"/>
  <c r="O72" i="19"/>
  <c r="L72" i="19"/>
  <c r="O71" i="19"/>
  <c r="L71" i="19"/>
  <c r="O70" i="19"/>
  <c r="L70" i="19"/>
  <c r="O69" i="19"/>
  <c r="L69" i="19"/>
  <c r="O68" i="19"/>
  <c r="L68" i="19"/>
  <c r="O67" i="19"/>
  <c r="L67" i="19"/>
  <c r="O66" i="19"/>
  <c r="L66" i="19"/>
  <c r="O65" i="19"/>
  <c r="L65" i="19"/>
  <c r="O64" i="19"/>
  <c r="L64" i="19"/>
  <c r="O63" i="19"/>
  <c r="L63" i="19"/>
  <c r="O62" i="19"/>
  <c r="L62" i="19"/>
  <c r="O61" i="19"/>
  <c r="L61" i="19"/>
  <c r="O60" i="19"/>
  <c r="L60" i="19"/>
  <c r="O59" i="19"/>
  <c r="L59" i="19"/>
  <c r="O58" i="19"/>
  <c r="L58" i="19"/>
  <c r="O57" i="19"/>
  <c r="L57" i="19"/>
  <c r="O56" i="19"/>
  <c r="L56" i="19"/>
  <c r="O55" i="19"/>
  <c r="L55" i="19"/>
  <c r="O54" i="19"/>
  <c r="L54" i="19"/>
  <c r="O53" i="19"/>
  <c r="L53" i="19"/>
  <c r="O52" i="19"/>
  <c r="L52" i="19"/>
  <c r="O51" i="19"/>
  <c r="L51" i="19"/>
  <c r="O50" i="19"/>
  <c r="L50" i="19"/>
  <c r="O49" i="19"/>
  <c r="L49" i="19"/>
  <c r="O48" i="19"/>
  <c r="L48" i="19"/>
  <c r="O47" i="19"/>
  <c r="L47" i="19"/>
  <c r="O46" i="19"/>
  <c r="L46" i="19"/>
  <c r="O45" i="19"/>
  <c r="L45" i="19"/>
  <c r="O44" i="19"/>
  <c r="L44" i="19"/>
  <c r="O43" i="19"/>
  <c r="L43" i="19"/>
  <c r="O42" i="19"/>
  <c r="L42" i="19"/>
  <c r="O41" i="19"/>
  <c r="L41" i="19"/>
  <c r="O40" i="19"/>
  <c r="L40" i="19"/>
  <c r="O39" i="19"/>
  <c r="L39" i="19"/>
  <c r="O38" i="19"/>
  <c r="L38" i="19"/>
  <c r="O37" i="19"/>
  <c r="L37" i="19"/>
  <c r="O36" i="19"/>
  <c r="L36" i="19"/>
  <c r="O35" i="19"/>
  <c r="L35" i="19"/>
  <c r="O34" i="19"/>
  <c r="L34" i="19"/>
  <c r="O33" i="19"/>
  <c r="L33" i="19"/>
  <c r="O32" i="19"/>
  <c r="L32" i="19"/>
  <c r="O31" i="19"/>
  <c r="L31" i="19"/>
  <c r="O30" i="19"/>
  <c r="L30" i="19"/>
  <c r="O29" i="19"/>
  <c r="L29" i="19"/>
  <c r="O28" i="19"/>
  <c r="L28" i="19"/>
  <c r="O27" i="19"/>
  <c r="L27" i="19"/>
  <c r="O26" i="19"/>
  <c r="L26" i="19"/>
  <c r="O25" i="19"/>
  <c r="L25" i="19"/>
  <c r="O24" i="19"/>
  <c r="L24" i="19"/>
  <c r="O23" i="19"/>
  <c r="L23" i="19"/>
  <c r="O22" i="19"/>
  <c r="L22" i="19"/>
  <c r="O21" i="19"/>
  <c r="L21" i="19"/>
  <c r="O20" i="19"/>
  <c r="L20" i="19"/>
  <c r="O19" i="19"/>
  <c r="L19" i="19"/>
  <c r="O18" i="19"/>
  <c r="L18" i="19"/>
  <c r="O17" i="19"/>
  <c r="L17" i="19"/>
  <c r="O16" i="19"/>
  <c r="L16" i="19"/>
  <c r="O15" i="19"/>
  <c r="L15" i="19"/>
  <c r="O14" i="19"/>
  <c r="L14" i="19"/>
  <c r="O13" i="19"/>
  <c r="L13" i="19"/>
  <c r="O12" i="19"/>
  <c r="L12" i="19"/>
  <c r="O11" i="19"/>
  <c r="L11" i="19"/>
  <c r="O10" i="19"/>
  <c r="L10" i="19"/>
  <c r="I9" i="19"/>
  <c r="I103" i="19" s="1"/>
  <c r="K9" i="19"/>
  <c r="L5" i="19"/>
  <c r="I8" i="19" s="1"/>
  <c r="Q7" i="19"/>
  <c r="T9" i="19"/>
  <c r="T103" i="19" s="1"/>
  <c r="Q9" i="19"/>
  <c r="P9" i="19"/>
  <c r="T102" i="19"/>
  <c r="P102" i="19"/>
  <c r="Q102" i="19"/>
  <c r="R102" i="19"/>
  <c r="V101" i="19"/>
  <c r="S101" i="19"/>
  <c r="V100" i="19"/>
  <c r="S100" i="19"/>
  <c r="V99" i="19"/>
  <c r="S99" i="19"/>
  <c r="V98" i="19"/>
  <c r="S98" i="19"/>
  <c r="V97" i="19"/>
  <c r="S97" i="19"/>
  <c r="V96" i="19"/>
  <c r="S96" i="19"/>
  <c r="V95" i="19"/>
  <c r="S95" i="19"/>
  <c r="V94" i="19"/>
  <c r="S94" i="19"/>
  <c r="V93" i="19"/>
  <c r="S93" i="19"/>
  <c r="V92" i="19"/>
  <c r="S92" i="19"/>
  <c r="V91" i="19"/>
  <c r="S91" i="19"/>
  <c r="V90" i="19"/>
  <c r="S90" i="19"/>
  <c r="V89" i="19"/>
  <c r="S89" i="19"/>
  <c r="V88" i="19"/>
  <c r="S88" i="19"/>
  <c r="V87" i="19"/>
  <c r="S87" i="19"/>
  <c r="V86" i="19"/>
  <c r="S86" i="19"/>
  <c r="V85" i="19"/>
  <c r="S85" i="19"/>
  <c r="V84" i="19"/>
  <c r="S84" i="19"/>
  <c r="V83" i="19"/>
  <c r="S83" i="19"/>
  <c r="V82" i="19"/>
  <c r="S82" i="19"/>
  <c r="V81" i="19"/>
  <c r="S81" i="19"/>
  <c r="V80" i="19"/>
  <c r="S80" i="19"/>
  <c r="V79" i="19"/>
  <c r="S79" i="19"/>
  <c r="V78" i="19"/>
  <c r="S78" i="19"/>
  <c r="V77" i="19"/>
  <c r="S77" i="19"/>
  <c r="V76" i="19"/>
  <c r="S76" i="19"/>
  <c r="V75" i="19"/>
  <c r="S75" i="19"/>
  <c r="V74" i="19"/>
  <c r="S74" i="19"/>
  <c r="V73" i="19"/>
  <c r="S73" i="19"/>
  <c r="V72" i="19"/>
  <c r="S72" i="19"/>
  <c r="V71" i="19"/>
  <c r="S71" i="19"/>
  <c r="V70" i="19"/>
  <c r="S70" i="19"/>
  <c r="V69" i="19"/>
  <c r="S69" i="19"/>
  <c r="V68" i="19"/>
  <c r="S68" i="19"/>
  <c r="V67" i="19"/>
  <c r="S67" i="19"/>
  <c r="V66" i="19"/>
  <c r="S66" i="19"/>
  <c r="V65" i="19"/>
  <c r="S65" i="19"/>
  <c r="V64" i="19"/>
  <c r="S64" i="19"/>
  <c r="V63" i="19"/>
  <c r="S63" i="19"/>
  <c r="V62" i="19"/>
  <c r="S62" i="19"/>
  <c r="V61" i="19"/>
  <c r="S61" i="19"/>
  <c r="V60" i="19"/>
  <c r="S60" i="19"/>
  <c r="V59" i="19"/>
  <c r="S59" i="19"/>
  <c r="V58" i="19"/>
  <c r="S58" i="19"/>
  <c r="V57" i="19"/>
  <c r="S57" i="19"/>
  <c r="V56" i="19"/>
  <c r="S56" i="19"/>
  <c r="V55" i="19"/>
  <c r="S55" i="19"/>
  <c r="V54" i="19"/>
  <c r="S54" i="19"/>
  <c r="V53" i="19"/>
  <c r="S53" i="19"/>
  <c r="V52" i="19"/>
  <c r="S52" i="19"/>
  <c r="V51" i="19"/>
  <c r="S51" i="19"/>
  <c r="V50" i="19"/>
  <c r="S50" i="19"/>
  <c r="V49" i="19"/>
  <c r="S49" i="19"/>
  <c r="V48" i="19"/>
  <c r="S48" i="19"/>
  <c r="V47" i="19"/>
  <c r="S47" i="19"/>
  <c r="V46" i="19"/>
  <c r="S46" i="19"/>
  <c r="V45" i="19"/>
  <c r="S45" i="19"/>
  <c r="V44" i="19"/>
  <c r="S44" i="19"/>
  <c r="V43" i="19"/>
  <c r="S43" i="19"/>
  <c r="V42" i="19"/>
  <c r="S42" i="19"/>
  <c r="V41" i="19"/>
  <c r="S41" i="19"/>
  <c r="V40" i="19"/>
  <c r="S40" i="19"/>
  <c r="V39" i="19"/>
  <c r="S39" i="19"/>
  <c r="V38" i="19"/>
  <c r="S38" i="19"/>
  <c r="V37" i="19"/>
  <c r="S37" i="19"/>
  <c r="V36" i="19"/>
  <c r="S36" i="19"/>
  <c r="V35" i="19"/>
  <c r="S35" i="19"/>
  <c r="V34" i="19"/>
  <c r="S34" i="19"/>
  <c r="V33" i="19"/>
  <c r="S33" i="19"/>
  <c r="V32" i="19"/>
  <c r="S32" i="19"/>
  <c r="V31" i="19"/>
  <c r="S31" i="19"/>
  <c r="V30" i="19"/>
  <c r="S30" i="19"/>
  <c r="V29" i="19"/>
  <c r="S29" i="19"/>
  <c r="V28" i="19"/>
  <c r="S28" i="19"/>
  <c r="V27" i="19"/>
  <c r="S27" i="19"/>
  <c r="V26" i="19"/>
  <c r="S26" i="19"/>
  <c r="V25" i="19"/>
  <c r="S25" i="19"/>
  <c r="V24" i="19"/>
  <c r="S24" i="19"/>
  <c r="V23" i="19"/>
  <c r="S23" i="19"/>
  <c r="V22" i="19"/>
  <c r="S22" i="19"/>
  <c r="V21" i="19"/>
  <c r="S21" i="19"/>
  <c r="V20" i="19"/>
  <c r="S20" i="19"/>
  <c r="V19" i="19"/>
  <c r="S19" i="19"/>
  <c r="V18" i="19"/>
  <c r="S18" i="19"/>
  <c r="V17" i="19"/>
  <c r="S17" i="19"/>
  <c r="V16" i="19"/>
  <c r="S16" i="19"/>
  <c r="V15" i="19"/>
  <c r="S15" i="19"/>
  <c r="V14" i="19"/>
  <c r="S14" i="19"/>
  <c r="V13" i="19"/>
  <c r="S13" i="19"/>
  <c r="V12" i="19"/>
  <c r="S12" i="19"/>
  <c r="V11" i="19"/>
  <c r="S11" i="19"/>
  <c r="V10" i="19"/>
  <c r="S10" i="19"/>
  <c r="R9" i="19"/>
  <c r="S5" i="19"/>
  <c r="T8" i="19" s="1"/>
  <c r="AL7" i="19"/>
  <c r="AO9" i="19"/>
  <c r="AO103" i="19" s="1"/>
  <c r="AL9" i="19"/>
  <c r="AK9" i="19"/>
  <c r="AK103" i="19" s="1"/>
  <c r="AR102" i="19"/>
  <c r="AO102" i="19"/>
  <c r="AK102" i="19"/>
  <c r="AL102" i="19"/>
  <c r="AM102" i="19"/>
  <c r="AQ101" i="19"/>
  <c r="AP101" i="19"/>
  <c r="AN101" i="19"/>
  <c r="AQ100" i="19"/>
  <c r="AP100" i="19"/>
  <c r="AN100" i="19"/>
  <c r="AQ99" i="19"/>
  <c r="AP99" i="19"/>
  <c r="AN99" i="19"/>
  <c r="AQ98" i="19"/>
  <c r="AP98" i="19"/>
  <c r="AN98" i="19"/>
  <c r="AQ97" i="19"/>
  <c r="AP97" i="19"/>
  <c r="AN97" i="19"/>
  <c r="AQ96" i="19"/>
  <c r="AP96" i="19"/>
  <c r="AN96" i="19"/>
  <c r="AQ95" i="19"/>
  <c r="AP95" i="19"/>
  <c r="AN95" i="19"/>
  <c r="AQ94" i="19"/>
  <c r="AP94" i="19"/>
  <c r="AN94" i="19"/>
  <c r="AQ93" i="19"/>
  <c r="AP93" i="19"/>
  <c r="AN93" i="19"/>
  <c r="AQ92" i="19"/>
  <c r="AP92" i="19"/>
  <c r="AN92" i="19"/>
  <c r="AQ91" i="19"/>
  <c r="AP91" i="19"/>
  <c r="AN91" i="19"/>
  <c r="AQ90" i="19"/>
  <c r="AP90" i="19"/>
  <c r="AN90" i="19"/>
  <c r="AQ89" i="19"/>
  <c r="AP89" i="19"/>
  <c r="AN89" i="19"/>
  <c r="AQ88" i="19"/>
  <c r="AP88" i="19"/>
  <c r="AN88" i="19"/>
  <c r="AQ87" i="19"/>
  <c r="AP87" i="19"/>
  <c r="AN87" i="19"/>
  <c r="AQ86" i="19"/>
  <c r="AP86" i="19"/>
  <c r="AN86" i="19"/>
  <c r="AQ85" i="19"/>
  <c r="AP85" i="19"/>
  <c r="AN85" i="19"/>
  <c r="AQ84" i="19"/>
  <c r="AP84" i="19"/>
  <c r="AN84" i="19"/>
  <c r="AQ83" i="19"/>
  <c r="AP83" i="19"/>
  <c r="AN83" i="19"/>
  <c r="AQ82" i="19"/>
  <c r="AP82" i="19"/>
  <c r="AN82" i="19"/>
  <c r="AQ81" i="19"/>
  <c r="AP81" i="19"/>
  <c r="AN81" i="19"/>
  <c r="AQ80" i="19"/>
  <c r="AP80" i="19"/>
  <c r="AN80" i="19"/>
  <c r="AQ79" i="19"/>
  <c r="AP79" i="19"/>
  <c r="AN79" i="19"/>
  <c r="AQ78" i="19"/>
  <c r="AP78" i="19"/>
  <c r="AN78" i="19"/>
  <c r="AQ77" i="19"/>
  <c r="AP77" i="19"/>
  <c r="AN77" i="19"/>
  <c r="AQ76" i="19"/>
  <c r="AP76" i="19"/>
  <c r="AN76" i="19"/>
  <c r="AQ75" i="19"/>
  <c r="AP75" i="19"/>
  <c r="AN75" i="19"/>
  <c r="AQ74" i="19"/>
  <c r="AP74" i="19"/>
  <c r="AN74" i="19"/>
  <c r="AQ73" i="19"/>
  <c r="AP73" i="19"/>
  <c r="AN73" i="19"/>
  <c r="AQ72" i="19"/>
  <c r="AP72" i="19"/>
  <c r="AN72" i="19"/>
  <c r="AQ71" i="19"/>
  <c r="AP71" i="19"/>
  <c r="AN71" i="19"/>
  <c r="AQ70" i="19"/>
  <c r="AP70" i="19"/>
  <c r="AN70" i="19"/>
  <c r="AQ69" i="19"/>
  <c r="AP69" i="19"/>
  <c r="AN69" i="19"/>
  <c r="AQ68" i="19"/>
  <c r="AP68" i="19"/>
  <c r="AN68" i="19"/>
  <c r="AQ67" i="19"/>
  <c r="AP67" i="19"/>
  <c r="AN67" i="19"/>
  <c r="AQ66" i="19"/>
  <c r="AP66" i="19"/>
  <c r="AN66" i="19"/>
  <c r="AQ65" i="19"/>
  <c r="AP65" i="19"/>
  <c r="AN65" i="19"/>
  <c r="AQ64" i="19"/>
  <c r="AP64" i="19"/>
  <c r="AN64" i="19"/>
  <c r="AQ63" i="19"/>
  <c r="AP63" i="19"/>
  <c r="AN63" i="19"/>
  <c r="AQ62" i="19"/>
  <c r="AP62" i="19"/>
  <c r="AN62" i="19"/>
  <c r="AQ61" i="19"/>
  <c r="AP61" i="19"/>
  <c r="AN61" i="19"/>
  <c r="AQ60" i="19"/>
  <c r="AP60" i="19"/>
  <c r="AN60" i="19"/>
  <c r="AQ59" i="19"/>
  <c r="AP59" i="19"/>
  <c r="AN59" i="19"/>
  <c r="AQ58" i="19"/>
  <c r="AP58" i="19"/>
  <c r="AN58" i="19"/>
  <c r="AQ57" i="19"/>
  <c r="AP57" i="19"/>
  <c r="AN57" i="19"/>
  <c r="AQ56" i="19"/>
  <c r="AP56" i="19"/>
  <c r="AN56" i="19"/>
  <c r="AQ55" i="19"/>
  <c r="AP55" i="19"/>
  <c r="AN55" i="19"/>
  <c r="AQ54" i="19"/>
  <c r="AP54" i="19"/>
  <c r="AN54" i="19"/>
  <c r="AQ53" i="19"/>
  <c r="AP53" i="19"/>
  <c r="AN53" i="19"/>
  <c r="AQ52" i="19"/>
  <c r="AP52" i="19"/>
  <c r="AN52" i="19"/>
  <c r="AQ51" i="19"/>
  <c r="AP51" i="19"/>
  <c r="AN51" i="19"/>
  <c r="AQ50" i="19"/>
  <c r="AP50" i="19"/>
  <c r="AN50" i="19"/>
  <c r="AQ49" i="19"/>
  <c r="AP49" i="19"/>
  <c r="AN49" i="19"/>
  <c r="AQ48" i="19"/>
  <c r="AP48" i="19"/>
  <c r="AN48" i="19"/>
  <c r="AQ47" i="19"/>
  <c r="AP47" i="19"/>
  <c r="AN47" i="19"/>
  <c r="AQ46" i="19"/>
  <c r="AP46" i="19"/>
  <c r="AN46" i="19"/>
  <c r="AQ45" i="19"/>
  <c r="AP45" i="19"/>
  <c r="AN45" i="19"/>
  <c r="AQ44" i="19"/>
  <c r="AP44" i="19"/>
  <c r="AN44" i="19"/>
  <c r="AQ43" i="19"/>
  <c r="AP43" i="19"/>
  <c r="AN43" i="19"/>
  <c r="AQ42" i="19"/>
  <c r="AP42" i="19"/>
  <c r="AN42" i="19"/>
  <c r="AQ41" i="19"/>
  <c r="AP41" i="19"/>
  <c r="AN41" i="19"/>
  <c r="AQ40" i="19"/>
  <c r="AP40" i="19"/>
  <c r="AN40" i="19"/>
  <c r="AQ39" i="19"/>
  <c r="AP39" i="19"/>
  <c r="AN39" i="19"/>
  <c r="AQ38" i="19"/>
  <c r="AP38" i="19"/>
  <c r="AN38" i="19"/>
  <c r="AQ37" i="19"/>
  <c r="AP37" i="19"/>
  <c r="AN37" i="19"/>
  <c r="AQ36" i="19"/>
  <c r="AP36" i="19"/>
  <c r="AN36" i="19"/>
  <c r="AQ35" i="19"/>
  <c r="AP35" i="19"/>
  <c r="AN35" i="19"/>
  <c r="AQ34" i="19"/>
  <c r="AP34" i="19"/>
  <c r="AN34" i="19"/>
  <c r="AQ33" i="19"/>
  <c r="AP33" i="19"/>
  <c r="AN33" i="19"/>
  <c r="AQ32" i="19"/>
  <c r="AP32" i="19"/>
  <c r="AN32" i="19"/>
  <c r="AQ31" i="19"/>
  <c r="AP31" i="19"/>
  <c r="AN31" i="19"/>
  <c r="AQ30" i="19"/>
  <c r="AP30" i="19"/>
  <c r="AN30" i="19"/>
  <c r="AQ29" i="19"/>
  <c r="AP29" i="19"/>
  <c r="AN29" i="19"/>
  <c r="AQ28" i="19"/>
  <c r="AP28" i="19"/>
  <c r="AN28" i="19"/>
  <c r="AQ27" i="19"/>
  <c r="AP27" i="19"/>
  <c r="AN27" i="19"/>
  <c r="AQ26" i="19"/>
  <c r="AP26" i="19"/>
  <c r="AN26" i="19"/>
  <c r="AQ25" i="19"/>
  <c r="AP25" i="19"/>
  <c r="AN25" i="19"/>
  <c r="AQ24" i="19"/>
  <c r="AP24" i="19"/>
  <c r="AN24" i="19"/>
  <c r="AQ23" i="19"/>
  <c r="AP23" i="19"/>
  <c r="AN23" i="19"/>
  <c r="AQ22" i="19"/>
  <c r="AP22" i="19"/>
  <c r="AN22" i="19"/>
  <c r="AQ21" i="19"/>
  <c r="AP21" i="19"/>
  <c r="AN21" i="19"/>
  <c r="AQ20" i="19"/>
  <c r="AP20" i="19"/>
  <c r="AN20" i="19"/>
  <c r="AQ19" i="19"/>
  <c r="AP19" i="19"/>
  <c r="AN19" i="19"/>
  <c r="AQ18" i="19"/>
  <c r="AP18" i="19"/>
  <c r="AN18" i="19"/>
  <c r="AQ17" i="19"/>
  <c r="AP17" i="19"/>
  <c r="AN17" i="19"/>
  <c r="AQ16" i="19"/>
  <c r="AP16" i="19"/>
  <c r="AN16" i="19"/>
  <c r="AQ15" i="19"/>
  <c r="AP15" i="19"/>
  <c r="AN15" i="19"/>
  <c r="AQ14" i="19"/>
  <c r="AP14" i="19"/>
  <c r="AN14" i="19"/>
  <c r="AQ13" i="19"/>
  <c r="AP13" i="19"/>
  <c r="AN13" i="19"/>
  <c r="AQ12" i="19"/>
  <c r="AP12" i="19"/>
  <c r="AN12" i="19"/>
  <c r="AQ11" i="19"/>
  <c r="AP11" i="19"/>
  <c r="AN11" i="19"/>
  <c r="AQ10" i="19"/>
  <c r="AP10" i="19"/>
  <c r="AN10" i="19"/>
  <c r="AR9" i="19"/>
  <c r="BH9" i="19" s="1"/>
  <c r="AM9" i="19"/>
  <c r="AN5" i="19"/>
  <c r="AO8" i="19" s="1"/>
  <c r="AD42" i="21"/>
  <c r="AC42" i="21"/>
  <c r="G42" i="21"/>
  <c r="F42" i="21"/>
  <c r="E42" i="21"/>
  <c r="D42" i="21"/>
  <c r="C42" i="21"/>
  <c r="AI10" i="21"/>
  <c r="AH10" i="21"/>
  <c r="AG10" i="21"/>
  <c r="AF10" i="21"/>
  <c r="AE10" i="21"/>
  <c r="AD9" i="21"/>
  <c r="AD43" i="21" s="1"/>
  <c r="AC9" i="21"/>
  <c r="G9" i="21"/>
  <c r="G43" i="21" s="1"/>
  <c r="F9" i="21"/>
  <c r="AI9" i="21" s="1"/>
  <c r="E9" i="21"/>
  <c r="AH9" i="21" s="1"/>
  <c r="D9" i="21"/>
  <c r="AG9" i="21" s="1"/>
  <c r="C9" i="21"/>
  <c r="AF9" i="21" s="1"/>
  <c r="G8" i="21"/>
  <c r="AJ8" i="21" s="1"/>
  <c r="X8" i="5" s="1"/>
  <c r="AE7" i="21"/>
  <c r="AE5" i="21"/>
  <c r="E5" i="21"/>
  <c r="C8" i="21" s="1"/>
  <c r="AF8" i="21" s="1"/>
  <c r="M7" i="10"/>
  <c r="S7" i="7"/>
  <c r="P7" i="7"/>
  <c r="M7" i="7"/>
  <c r="AZ102" i="19"/>
  <c r="AZ9" i="19"/>
  <c r="BA11" i="19"/>
  <c r="J28" i="5" s="1"/>
  <c r="Z28" i="5" s="1"/>
  <c r="BB11" i="19"/>
  <c r="K28" i="5" s="1"/>
  <c r="BC11" i="19"/>
  <c r="BE11" i="19"/>
  <c r="BI11" i="19"/>
  <c r="BA12" i="19"/>
  <c r="BB12" i="19"/>
  <c r="K29" i="5" s="1"/>
  <c r="BC12" i="19"/>
  <c r="BE12" i="19"/>
  <c r="BI12" i="19"/>
  <c r="BA13" i="19"/>
  <c r="J30" i="5" s="1"/>
  <c r="Z30" i="5" s="1"/>
  <c r="BB13" i="19"/>
  <c r="K30" i="5" s="1"/>
  <c r="BC13" i="19"/>
  <c r="BE13" i="19"/>
  <c r="BI13" i="19"/>
  <c r="BA14" i="19"/>
  <c r="J31" i="5" s="1"/>
  <c r="Z31" i="5" s="1"/>
  <c r="BB14" i="19"/>
  <c r="BF14" i="19" s="1"/>
  <c r="BC14" i="19"/>
  <c r="BE14" i="19"/>
  <c r="BI14" i="19"/>
  <c r="BI10" i="19"/>
  <c r="BI15" i="19"/>
  <c r="BI16" i="19"/>
  <c r="BI17" i="19"/>
  <c r="BI18" i="19"/>
  <c r="BI19" i="19"/>
  <c r="BI20" i="19"/>
  <c r="BI21" i="19"/>
  <c r="BI22" i="19"/>
  <c r="BI23" i="19"/>
  <c r="BI24" i="19"/>
  <c r="BI25" i="19"/>
  <c r="BI26" i="19"/>
  <c r="BI27" i="19"/>
  <c r="BI28" i="19"/>
  <c r="BI29" i="19"/>
  <c r="BI30" i="19"/>
  <c r="BI31" i="19"/>
  <c r="BI32" i="19"/>
  <c r="BI33" i="19"/>
  <c r="BI34" i="19"/>
  <c r="BI35" i="19"/>
  <c r="BI36" i="19"/>
  <c r="BI37" i="19"/>
  <c r="BI38" i="19"/>
  <c r="BI39" i="19"/>
  <c r="BI40" i="19"/>
  <c r="BI41" i="19"/>
  <c r="BI42" i="19"/>
  <c r="BI43" i="19"/>
  <c r="BI44" i="19"/>
  <c r="BI45" i="19"/>
  <c r="BI46" i="19"/>
  <c r="BI47" i="19"/>
  <c r="BI48" i="19"/>
  <c r="BI49" i="19"/>
  <c r="BI50" i="19"/>
  <c r="BI51" i="19"/>
  <c r="BI52" i="19"/>
  <c r="BI53" i="19"/>
  <c r="BI54" i="19"/>
  <c r="BI55" i="19"/>
  <c r="BI56" i="19"/>
  <c r="BI57" i="19"/>
  <c r="BI58" i="19"/>
  <c r="BI59" i="19"/>
  <c r="BI60" i="19"/>
  <c r="BI61" i="19"/>
  <c r="BI62" i="19"/>
  <c r="BI63" i="19"/>
  <c r="BI64" i="19"/>
  <c r="BI65" i="19"/>
  <c r="BI66" i="19"/>
  <c r="BI67" i="19"/>
  <c r="BI68" i="19"/>
  <c r="BI69" i="19"/>
  <c r="BI70" i="19"/>
  <c r="BI71" i="19"/>
  <c r="BI72" i="19"/>
  <c r="BI73" i="19"/>
  <c r="BI74" i="19"/>
  <c r="BI75" i="19"/>
  <c r="BI76" i="19"/>
  <c r="BI77" i="19"/>
  <c r="BI78" i="19"/>
  <c r="BI79" i="19"/>
  <c r="BI80" i="19"/>
  <c r="BI81" i="19"/>
  <c r="BI82" i="19"/>
  <c r="BI83" i="19"/>
  <c r="BI84" i="19"/>
  <c r="BI85" i="19"/>
  <c r="BI86" i="19"/>
  <c r="BI87" i="19"/>
  <c r="BI88" i="19"/>
  <c r="BI89" i="19"/>
  <c r="BI90" i="19"/>
  <c r="BI91" i="19"/>
  <c r="BI92" i="19"/>
  <c r="BI93" i="19"/>
  <c r="BI94" i="19"/>
  <c r="BI95" i="19"/>
  <c r="BI96" i="19"/>
  <c r="BI97" i="19"/>
  <c r="BI98" i="19"/>
  <c r="BI99" i="19"/>
  <c r="BI100" i="19"/>
  <c r="BI101" i="19"/>
  <c r="BA15" i="19"/>
  <c r="J32" i="5" s="1"/>
  <c r="Z32" i="5" s="1"/>
  <c r="BB15" i="19"/>
  <c r="K32" i="5" s="1"/>
  <c r="BC15" i="19"/>
  <c r="BE15" i="19"/>
  <c r="BA16" i="19"/>
  <c r="J33" i="5" s="1"/>
  <c r="Z33" i="5" s="1"/>
  <c r="BB16" i="19"/>
  <c r="K33" i="5" s="1"/>
  <c r="BC16" i="19"/>
  <c r="BE16" i="19"/>
  <c r="BA17" i="19"/>
  <c r="J34" i="5" s="1"/>
  <c r="Z34" i="5" s="1"/>
  <c r="BB17" i="19"/>
  <c r="BC17" i="19"/>
  <c r="BE17" i="19"/>
  <c r="BA18" i="19"/>
  <c r="J35" i="5" s="1"/>
  <c r="Z35" i="5" s="1"/>
  <c r="BB18" i="19"/>
  <c r="K35" i="5" s="1"/>
  <c r="BC18" i="19"/>
  <c r="BE18" i="19"/>
  <c r="BA19" i="19"/>
  <c r="J36" i="5" s="1"/>
  <c r="Z36" i="5" s="1"/>
  <c r="BB19" i="19"/>
  <c r="K36" i="5" s="1"/>
  <c r="BC19" i="19"/>
  <c r="BE19" i="19"/>
  <c r="BA20" i="19"/>
  <c r="BB20" i="19"/>
  <c r="BC20" i="19"/>
  <c r="BE20" i="19"/>
  <c r="BA21" i="19"/>
  <c r="BB21" i="19"/>
  <c r="BF21" i="19" s="1"/>
  <c r="BC21" i="19"/>
  <c r="BE21" i="19"/>
  <c r="BA22" i="19"/>
  <c r="BB22" i="19"/>
  <c r="BF22" i="19" s="1"/>
  <c r="BC22" i="19"/>
  <c r="BE22" i="19"/>
  <c r="BA23" i="19"/>
  <c r="BB23" i="19"/>
  <c r="BD23" i="19" s="1"/>
  <c r="BC23" i="19"/>
  <c r="BE23" i="19"/>
  <c r="BG23" i="19" s="1"/>
  <c r="BA24" i="19"/>
  <c r="BB24" i="19"/>
  <c r="BC24" i="19"/>
  <c r="BE24" i="19"/>
  <c r="BG24" i="19" s="1"/>
  <c r="BA25" i="19"/>
  <c r="BB25" i="19"/>
  <c r="BF25" i="19" s="1"/>
  <c r="BC25" i="19"/>
  <c r="BE25" i="19"/>
  <c r="BA26" i="19"/>
  <c r="BB26" i="19"/>
  <c r="BD26" i="19" s="1"/>
  <c r="BC26" i="19"/>
  <c r="BE26" i="19"/>
  <c r="BA27" i="19"/>
  <c r="BB27" i="19"/>
  <c r="BC27" i="19"/>
  <c r="BE27" i="19"/>
  <c r="BA28" i="19"/>
  <c r="BB28" i="19"/>
  <c r="BF28" i="19" s="1"/>
  <c r="BC28" i="19"/>
  <c r="BE28" i="19"/>
  <c r="BA29" i="19"/>
  <c r="BB29" i="19"/>
  <c r="BC29" i="19"/>
  <c r="BE29" i="19"/>
  <c r="BA30" i="19"/>
  <c r="BB30" i="19"/>
  <c r="BF30" i="19" s="1"/>
  <c r="BC30" i="19"/>
  <c r="BE30" i="19"/>
  <c r="BA31" i="19"/>
  <c r="BB31" i="19"/>
  <c r="BF31" i="19" s="1"/>
  <c r="BC31" i="19"/>
  <c r="BE31" i="19"/>
  <c r="BG31" i="19" s="1"/>
  <c r="BA32" i="19"/>
  <c r="BB32" i="19"/>
  <c r="BC32" i="19"/>
  <c r="BE32" i="19"/>
  <c r="BA33" i="19"/>
  <c r="BB33" i="19"/>
  <c r="BC33" i="19"/>
  <c r="BE33" i="19"/>
  <c r="BA34" i="19"/>
  <c r="BB34" i="19"/>
  <c r="BC34" i="19"/>
  <c r="BE34" i="19"/>
  <c r="BA35" i="19"/>
  <c r="BB35" i="19"/>
  <c r="BC35" i="19"/>
  <c r="BE35" i="19"/>
  <c r="BA36" i="19"/>
  <c r="BB36" i="19"/>
  <c r="BC36" i="19"/>
  <c r="BE36" i="19"/>
  <c r="BA37" i="19"/>
  <c r="BB37" i="19"/>
  <c r="BC37" i="19"/>
  <c r="BE37" i="19"/>
  <c r="BA38" i="19"/>
  <c r="BB38" i="19"/>
  <c r="BC38" i="19"/>
  <c r="BE38" i="19"/>
  <c r="BA39" i="19"/>
  <c r="BB39" i="19"/>
  <c r="BC39" i="19"/>
  <c r="BE39" i="19"/>
  <c r="BA40" i="19"/>
  <c r="BG40" i="19" s="1"/>
  <c r="BB40" i="19"/>
  <c r="BC40" i="19"/>
  <c r="BE40" i="19"/>
  <c r="BA41" i="19"/>
  <c r="BB41" i="19"/>
  <c r="BC41" i="19"/>
  <c r="BE41" i="19"/>
  <c r="BA42" i="19"/>
  <c r="BB42" i="19"/>
  <c r="BC42" i="19"/>
  <c r="BE42" i="19"/>
  <c r="BA43" i="19"/>
  <c r="BB43" i="19"/>
  <c r="BC43" i="19"/>
  <c r="BE43" i="19"/>
  <c r="BA44" i="19"/>
  <c r="BB44" i="19"/>
  <c r="BC44" i="19"/>
  <c r="BE44" i="19"/>
  <c r="BA45" i="19"/>
  <c r="BB45" i="19"/>
  <c r="BC45" i="19"/>
  <c r="BE45" i="19"/>
  <c r="BA46" i="19"/>
  <c r="BB46" i="19"/>
  <c r="BC46" i="19"/>
  <c r="BE46" i="19"/>
  <c r="BA47" i="19"/>
  <c r="BG47" i="19" s="1"/>
  <c r="BB47" i="19"/>
  <c r="BC47" i="19"/>
  <c r="BE47" i="19"/>
  <c r="BA48" i="19"/>
  <c r="BB48" i="19"/>
  <c r="BC48" i="19"/>
  <c r="BE48" i="19"/>
  <c r="BF48" i="19" s="1"/>
  <c r="BA49" i="19"/>
  <c r="BB49" i="19"/>
  <c r="BC49" i="19"/>
  <c r="BE49" i="19"/>
  <c r="BG49" i="19" s="1"/>
  <c r="BA50" i="19"/>
  <c r="BB50" i="19"/>
  <c r="BD50" i="19"/>
  <c r="BC50" i="19"/>
  <c r="BE50" i="19"/>
  <c r="BG50" i="19" s="1"/>
  <c r="BA51" i="19"/>
  <c r="BB51" i="19"/>
  <c r="BF51" i="19" s="1"/>
  <c r="BC51" i="19"/>
  <c r="BE51" i="19"/>
  <c r="BA52" i="19"/>
  <c r="BB52" i="19"/>
  <c r="BD52" i="19" s="1"/>
  <c r="BC52" i="19"/>
  <c r="BE52" i="19"/>
  <c r="BA53" i="19"/>
  <c r="BB53" i="19"/>
  <c r="BC53" i="19"/>
  <c r="BE53" i="19"/>
  <c r="BA54" i="19"/>
  <c r="BB54" i="19"/>
  <c r="BC54" i="19"/>
  <c r="BE54" i="19"/>
  <c r="BA55" i="19"/>
  <c r="BB55" i="19"/>
  <c r="BC55" i="19"/>
  <c r="BE55" i="19"/>
  <c r="BA56" i="19"/>
  <c r="BB56" i="19"/>
  <c r="BF56" i="19" s="1"/>
  <c r="BC56" i="19"/>
  <c r="BE56" i="19"/>
  <c r="BA57" i="19"/>
  <c r="BG57" i="19" s="1"/>
  <c r="BB57" i="19"/>
  <c r="BC57" i="19"/>
  <c r="BE57" i="19"/>
  <c r="BA58" i="19"/>
  <c r="BB58" i="19"/>
  <c r="BF58" i="19" s="1"/>
  <c r="BC58" i="19"/>
  <c r="BE58" i="19"/>
  <c r="BA59" i="19"/>
  <c r="BB59" i="19"/>
  <c r="BD59" i="19" s="1"/>
  <c r="BC59" i="19"/>
  <c r="BE59" i="19"/>
  <c r="BA60" i="19"/>
  <c r="BB60" i="19"/>
  <c r="BF60" i="19" s="1"/>
  <c r="BC60" i="19"/>
  <c r="BE60" i="19"/>
  <c r="BA61" i="19"/>
  <c r="BB61" i="19"/>
  <c r="BD61" i="19" s="1"/>
  <c r="BC61" i="19"/>
  <c r="BE61" i="19"/>
  <c r="BA62" i="19"/>
  <c r="BB62" i="19"/>
  <c r="BC62" i="19"/>
  <c r="BE62" i="19"/>
  <c r="BA63" i="19"/>
  <c r="BB63" i="19"/>
  <c r="BC63" i="19"/>
  <c r="BE63" i="19"/>
  <c r="BA64" i="19"/>
  <c r="BB64" i="19"/>
  <c r="BD64" i="19" s="1"/>
  <c r="BC64" i="19"/>
  <c r="BE64" i="19"/>
  <c r="BA65" i="19"/>
  <c r="BG65" i="19" s="1"/>
  <c r="BB65" i="19"/>
  <c r="BC65" i="19"/>
  <c r="BE65" i="19"/>
  <c r="BA66" i="19"/>
  <c r="BB66" i="19"/>
  <c r="BF66" i="19" s="1"/>
  <c r="BC66" i="19"/>
  <c r="BE66" i="19"/>
  <c r="BA67" i="19"/>
  <c r="BB67" i="19"/>
  <c r="BC67" i="19"/>
  <c r="BE67" i="19"/>
  <c r="BA68" i="19"/>
  <c r="BG68" i="19" s="1"/>
  <c r="BB68" i="19"/>
  <c r="BC68" i="19"/>
  <c r="BE68" i="19"/>
  <c r="BA69" i="19"/>
  <c r="BG69" i="19" s="1"/>
  <c r="BB69" i="19"/>
  <c r="BC69" i="19"/>
  <c r="BE69" i="19"/>
  <c r="BA70" i="19"/>
  <c r="BB70" i="19"/>
  <c r="BC70" i="19"/>
  <c r="BE70" i="19"/>
  <c r="BA71" i="19"/>
  <c r="BG71" i="19" s="1"/>
  <c r="BB71" i="19"/>
  <c r="BC71" i="19"/>
  <c r="BE71" i="19"/>
  <c r="BA72" i="19"/>
  <c r="BG72" i="19" s="1"/>
  <c r="BB72" i="19"/>
  <c r="BC72" i="19"/>
  <c r="BE72" i="19"/>
  <c r="BA73" i="19"/>
  <c r="BB73" i="19"/>
  <c r="BC73" i="19"/>
  <c r="BE73" i="19"/>
  <c r="BA74" i="19"/>
  <c r="BB74" i="19"/>
  <c r="BC74" i="19"/>
  <c r="BE74" i="19"/>
  <c r="BA75" i="19"/>
  <c r="BG75" i="19" s="1"/>
  <c r="BB75" i="19"/>
  <c r="BC75" i="19"/>
  <c r="BE75" i="19"/>
  <c r="BA76" i="19"/>
  <c r="BB76" i="19"/>
  <c r="BC76" i="19"/>
  <c r="BE76" i="19"/>
  <c r="BA77" i="19"/>
  <c r="BG77" i="19" s="1"/>
  <c r="BB77" i="19"/>
  <c r="BC77" i="19"/>
  <c r="BE77" i="19"/>
  <c r="BA78" i="19"/>
  <c r="BG78" i="19" s="1"/>
  <c r="BB78" i="19"/>
  <c r="BC78" i="19"/>
  <c r="BE78" i="19"/>
  <c r="BA79" i="19"/>
  <c r="BG79" i="19" s="1"/>
  <c r="BB79" i="19"/>
  <c r="BC79" i="19"/>
  <c r="BE79" i="19"/>
  <c r="BA80" i="19"/>
  <c r="BB80" i="19"/>
  <c r="BC80" i="19"/>
  <c r="BE80" i="19"/>
  <c r="BA81" i="19"/>
  <c r="BB81" i="19"/>
  <c r="BC81" i="19"/>
  <c r="BE81" i="19"/>
  <c r="BA82" i="19"/>
  <c r="BB82" i="19"/>
  <c r="BC82" i="19"/>
  <c r="BE82" i="19"/>
  <c r="BA83" i="19"/>
  <c r="BB83" i="19"/>
  <c r="BC83" i="19"/>
  <c r="BE83" i="19"/>
  <c r="BA84" i="19"/>
  <c r="BG84" i="19" s="1"/>
  <c r="BB84" i="19"/>
  <c r="BC84" i="19"/>
  <c r="BE84" i="19"/>
  <c r="BA85" i="19"/>
  <c r="BB85" i="19"/>
  <c r="BC85" i="19"/>
  <c r="BE85" i="19"/>
  <c r="BA86" i="19"/>
  <c r="BB86" i="19"/>
  <c r="BC86" i="19"/>
  <c r="BE86" i="19"/>
  <c r="BA87" i="19"/>
  <c r="BB87" i="19"/>
  <c r="BC87" i="19"/>
  <c r="BE87" i="19"/>
  <c r="BA88" i="19"/>
  <c r="BB88" i="19"/>
  <c r="BC88" i="19"/>
  <c r="BE88" i="19"/>
  <c r="BA89" i="19"/>
  <c r="BB89" i="19"/>
  <c r="BC89" i="19"/>
  <c r="BE89" i="19"/>
  <c r="BA90" i="19"/>
  <c r="BG90" i="19" s="1"/>
  <c r="BB90" i="19"/>
  <c r="BC90" i="19"/>
  <c r="BE90" i="19"/>
  <c r="BA91" i="19"/>
  <c r="BB91" i="19"/>
  <c r="BC91" i="19"/>
  <c r="BE91" i="19"/>
  <c r="BA92" i="19"/>
  <c r="BB92" i="19"/>
  <c r="BC92" i="19"/>
  <c r="BE92" i="19"/>
  <c r="BA93" i="19"/>
  <c r="BB93" i="19"/>
  <c r="BC93" i="19"/>
  <c r="BE93" i="19"/>
  <c r="BA94" i="19"/>
  <c r="BG94" i="19" s="1"/>
  <c r="BB94" i="19"/>
  <c r="BC94" i="19"/>
  <c r="BE94" i="19"/>
  <c r="BA95" i="19"/>
  <c r="BG95" i="19" s="1"/>
  <c r="BB95" i="19"/>
  <c r="BC95" i="19"/>
  <c r="BE95" i="19"/>
  <c r="BA96" i="19"/>
  <c r="BB96" i="19"/>
  <c r="BC96" i="19"/>
  <c r="BE96" i="19"/>
  <c r="BA97" i="19"/>
  <c r="BB97" i="19"/>
  <c r="BC97" i="19"/>
  <c r="BE97" i="19"/>
  <c r="BA98" i="19"/>
  <c r="BB98" i="19"/>
  <c r="BC98" i="19"/>
  <c r="BE98" i="19"/>
  <c r="BA99" i="19"/>
  <c r="BB99" i="19"/>
  <c r="BD99" i="19" s="1"/>
  <c r="BC99" i="19"/>
  <c r="BE99" i="19"/>
  <c r="BA100" i="19"/>
  <c r="BB100" i="19"/>
  <c r="BC100" i="19"/>
  <c r="BE100" i="19"/>
  <c r="BA101" i="19"/>
  <c r="BB101" i="19"/>
  <c r="BC101" i="19"/>
  <c r="BE101" i="19"/>
  <c r="BI9" i="19"/>
  <c r="BE10" i="19"/>
  <c r="BE7" i="19"/>
  <c r="BC10" i="19"/>
  <c r="BB10" i="19"/>
  <c r="K27" i="5" s="1"/>
  <c r="BA10" i="19"/>
  <c r="J27" i="5" s="1"/>
  <c r="BA7" i="19"/>
  <c r="BF45" i="19"/>
  <c r="BF37" i="19"/>
  <c r="BG55" i="19"/>
  <c r="BF54" i="19"/>
  <c r="BG52" i="19"/>
  <c r="BF47" i="19"/>
  <c r="BG44" i="19"/>
  <c r="BF39" i="19"/>
  <c r="BF35" i="19"/>
  <c r="BG32" i="19"/>
  <c r="BG20" i="19"/>
  <c r="BF41" i="19"/>
  <c r="BF33" i="19"/>
  <c r="BF50" i="19"/>
  <c r="BF34" i="19"/>
  <c r="BG64" i="19"/>
  <c r="K5" i="7"/>
  <c r="P41" i="7"/>
  <c r="O41" i="7"/>
  <c r="Q40" i="7"/>
  <c r="Q39" i="7"/>
  <c r="Q38" i="7"/>
  <c r="Q37" i="7"/>
  <c r="Q36" i="7"/>
  <c r="Q35" i="7"/>
  <c r="Q34" i="7"/>
  <c r="Q33" i="7"/>
  <c r="Q32" i="7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P9" i="7"/>
  <c r="P42" i="7" s="1"/>
  <c r="O9" i="7"/>
  <c r="O42" i="7" s="1"/>
  <c r="Q5" i="7"/>
  <c r="O8" i="7" s="1"/>
  <c r="X7" i="16"/>
  <c r="I7" i="16"/>
  <c r="AC7" i="16" s="1"/>
  <c r="AW102" i="19"/>
  <c r="AY102" i="19" s="1"/>
  <c r="AU102" i="19"/>
  <c r="AT102" i="19"/>
  <c r="AS102" i="19"/>
  <c r="AH102" i="19"/>
  <c r="AJ102" i="19" s="1"/>
  <c r="AF102" i="19"/>
  <c r="AE102" i="19"/>
  <c r="AD102" i="19"/>
  <c r="G102" i="19"/>
  <c r="E102" i="19"/>
  <c r="D102" i="19"/>
  <c r="C102" i="19"/>
  <c r="AY101" i="19"/>
  <c r="AX101" i="19"/>
  <c r="AV101" i="19"/>
  <c r="AJ101" i="19"/>
  <c r="AI101" i="19"/>
  <c r="AG101" i="19"/>
  <c r="H101" i="19"/>
  <c r="F101" i="19"/>
  <c r="AY100" i="19"/>
  <c r="AX100" i="19"/>
  <c r="AV100" i="19"/>
  <c r="AJ100" i="19"/>
  <c r="AI100" i="19"/>
  <c r="AG100" i="19"/>
  <c r="H100" i="19"/>
  <c r="F100" i="19"/>
  <c r="AY99" i="19"/>
  <c r="AX99" i="19"/>
  <c r="AV99" i="19"/>
  <c r="AJ99" i="19"/>
  <c r="AI99" i="19"/>
  <c r="AG99" i="19"/>
  <c r="H99" i="19"/>
  <c r="F99" i="19"/>
  <c r="AY98" i="19"/>
  <c r="AX98" i="19"/>
  <c r="AV98" i="19"/>
  <c r="AJ98" i="19"/>
  <c r="AI98" i="19"/>
  <c r="AG98" i="19"/>
  <c r="H98" i="19"/>
  <c r="F98" i="19"/>
  <c r="AY97" i="19"/>
  <c r="AX97" i="19"/>
  <c r="AV97" i="19"/>
  <c r="AJ97" i="19"/>
  <c r="AI97" i="19"/>
  <c r="AG97" i="19"/>
  <c r="H97" i="19"/>
  <c r="F97" i="19"/>
  <c r="AY96" i="19"/>
  <c r="AX96" i="19"/>
  <c r="AV96" i="19"/>
  <c r="AJ96" i="19"/>
  <c r="AI96" i="19"/>
  <c r="AG96" i="19"/>
  <c r="H96" i="19"/>
  <c r="F96" i="19"/>
  <c r="AY95" i="19"/>
  <c r="AX95" i="19"/>
  <c r="AV95" i="19"/>
  <c r="AJ95" i="19"/>
  <c r="AI95" i="19"/>
  <c r="AG95" i="19"/>
  <c r="H95" i="19"/>
  <c r="F95" i="19"/>
  <c r="AY94" i="19"/>
  <c r="AX94" i="19"/>
  <c r="AV94" i="19"/>
  <c r="AJ94" i="19"/>
  <c r="AI94" i="19"/>
  <c r="AG94" i="19"/>
  <c r="H94" i="19"/>
  <c r="F94" i="19"/>
  <c r="AY93" i="19"/>
  <c r="AX93" i="19"/>
  <c r="AV93" i="19"/>
  <c r="AJ93" i="19"/>
  <c r="AI93" i="19"/>
  <c r="AG93" i="19"/>
  <c r="H93" i="19"/>
  <c r="F93" i="19"/>
  <c r="AY92" i="19"/>
  <c r="AX92" i="19"/>
  <c r="AV92" i="19"/>
  <c r="AJ92" i="19"/>
  <c r="AI92" i="19"/>
  <c r="AG92" i="19"/>
  <c r="H92" i="19"/>
  <c r="F92" i="19"/>
  <c r="AY91" i="19"/>
  <c r="AX91" i="19"/>
  <c r="AV91" i="19"/>
  <c r="AJ91" i="19"/>
  <c r="AI91" i="19"/>
  <c r="AG91" i="19"/>
  <c r="H91" i="19"/>
  <c r="F91" i="19"/>
  <c r="AY90" i="19"/>
  <c r="AX90" i="19"/>
  <c r="AV90" i="19"/>
  <c r="AJ90" i="19"/>
  <c r="AI90" i="19"/>
  <c r="AG90" i="19"/>
  <c r="H90" i="19"/>
  <c r="F90" i="19"/>
  <c r="AY89" i="19"/>
  <c r="AX89" i="19"/>
  <c r="AV89" i="19"/>
  <c r="AJ89" i="19"/>
  <c r="AI89" i="19"/>
  <c r="AG89" i="19"/>
  <c r="H89" i="19"/>
  <c r="F89" i="19"/>
  <c r="AY88" i="19"/>
  <c r="AX88" i="19"/>
  <c r="AV88" i="19"/>
  <c r="AJ88" i="19"/>
  <c r="AI88" i="19"/>
  <c r="AG88" i="19"/>
  <c r="H88" i="19"/>
  <c r="F88" i="19"/>
  <c r="AY87" i="19"/>
  <c r="AX87" i="19"/>
  <c r="AV87" i="19"/>
  <c r="AJ87" i="19"/>
  <c r="AI87" i="19"/>
  <c r="AG87" i="19"/>
  <c r="H87" i="19"/>
  <c r="F87" i="19"/>
  <c r="AY86" i="19"/>
  <c r="AX86" i="19"/>
  <c r="AV86" i="19"/>
  <c r="AJ86" i="19"/>
  <c r="AI86" i="19"/>
  <c r="AG86" i="19"/>
  <c r="H86" i="19"/>
  <c r="F86" i="19"/>
  <c r="AY85" i="19"/>
  <c r="AX85" i="19"/>
  <c r="AV85" i="19"/>
  <c r="AJ85" i="19"/>
  <c r="AI85" i="19"/>
  <c r="AG85" i="19"/>
  <c r="H85" i="19"/>
  <c r="F85" i="19"/>
  <c r="AY84" i="19"/>
  <c r="AX84" i="19"/>
  <c r="AV84" i="19"/>
  <c r="AJ84" i="19"/>
  <c r="AI84" i="19"/>
  <c r="AG84" i="19"/>
  <c r="H84" i="19"/>
  <c r="F84" i="19"/>
  <c r="AY83" i="19"/>
  <c r="AX83" i="19"/>
  <c r="AV83" i="19"/>
  <c r="AJ83" i="19"/>
  <c r="AI83" i="19"/>
  <c r="AG83" i="19"/>
  <c r="H83" i="19"/>
  <c r="F83" i="19"/>
  <c r="AY82" i="19"/>
  <c r="AX82" i="19"/>
  <c r="AV82" i="19"/>
  <c r="AJ82" i="19"/>
  <c r="AI82" i="19"/>
  <c r="AG82" i="19"/>
  <c r="H82" i="19"/>
  <c r="F82" i="19"/>
  <c r="AY81" i="19"/>
  <c r="AX81" i="19"/>
  <c r="AV81" i="19"/>
  <c r="AJ81" i="19"/>
  <c r="AI81" i="19"/>
  <c r="AG81" i="19"/>
  <c r="H81" i="19"/>
  <c r="F81" i="19"/>
  <c r="AY80" i="19"/>
  <c r="AX80" i="19"/>
  <c r="AV80" i="19"/>
  <c r="AJ80" i="19"/>
  <c r="AI80" i="19"/>
  <c r="AG80" i="19"/>
  <c r="H80" i="19"/>
  <c r="F80" i="19"/>
  <c r="AY79" i="19"/>
  <c r="AX79" i="19"/>
  <c r="AV79" i="19"/>
  <c r="AJ79" i="19"/>
  <c r="AI79" i="19"/>
  <c r="AG79" i="19"/>
  <c r="H79" i="19"/>
  <c r="F79" i="19"/>
  <c r="AY78" i="19"/>
  <c r="AX78" i="19"/>
  <c r="AV78" i="19"/>
  <c r="AJ78" i="19"/>
  <c r="AI78" i="19"/>
  <c r="AG78" i="19"/>
  <c r="H78" i="19"/>
  <c r="F78" i="19"/>
  <c r="AY77" i="19"/>
  <c r="AX77" i="19"/>
  <c r="AV77" i="19"/>
  <c r="AJ77" i="19"/>
  <c r="AI77" i="19"/>
  <c r="AG77" i="19"/>
  <c r="H77" i="19"/>
  <c r="F77" i="19"/>
  <c r="AY76" i="19"/>
  <c r="AX76" i="19"/>
  <c r="AV76" i="19"/>
  <c r="AJ76" i="19"/>
  <c r="AI76" i="19"/>
  <c r="AG76" i="19"/>
  <c r="H76" i="19"/>
  <c r="F76" i="19"/>
  <c r="AY75" i="19"/>
  <c r="AX75" i="19"/>
  <c r="AV75" i="19"/>
  <c r="AJ75" i="19"/>
  <c r="AI75" i="19"/>
  <c r="AG75" i="19"/>
  <c r="H75" i="19"/>
  <c r="F75" i="19"/>
  <c r="AY74" i="19"/>
  <c r="AX74" i="19"/>
  <c r="AV74" i="19"/>
  <c r="AJ74" i="19"/>
  <c r="AI74" i="19"/>
  <c r="AG74" i="19"/>
  <c r="H74" i="19"/>
  <c r="F74" i="19"/>
  <c r="AY73" i="19"/>
  <c r="AX73" i="19"/>
  <c r="AV73" i="19"/>
  <c r="AJ73" i="19"/>
  <c r="AI73" i="19"/>
  <c r="AG73" i="19"/>
  <c r="H73" i="19"/>
  <c r="F73" i="19"/>
  <c r="AY72" i="19"/>
  <c r="AX72" i="19"/>
  <c r="AV72" i="19"/>
  <c r="AJ72" i="19"/>
  <c r="AI72" i="19"/>
  <c r="AG72" i="19"/>
  <c r="H72" i="19"/>
  <c r="F72" i="19"/>
  <c r="AY71" i="19"/>
  <c r="AX71" i="19"/>
  <c r="AV71" i="19"/>
  <c r="AJ71" i="19"/>
  <c r="AI71" i="19"/>
  <c r="AG71" i="19"/>
  <c r="H71" i="19"/>
  <c r="F71" i="19"/>
  <c r="AY70" i="19"/>
  <c r="AX70" i="19"/>
  <c r="AV70" i="19"/>
  <c r="AJ70" i="19"/>
  <c r="AI70" i="19"/>
  <c r="AG70" i="19"/>
  <c r="H70" i="19"/>
  <c r="F70" i="19"/>
  <c r="AY69" i="19"/>
  <c r="AX69" i="19"/>
  <c r="AV69" i="19"/>
  <c r="AJ69" i="19"/>
  <c r="AI69" i="19"/>
  <c r="AG69" i="19"/>
  <c r="H69" i="19"/>
  <c r="F69" i="19"/>
  <c r="AY68" i="19"/>
  <c r="AX68" i="19"/>
  <c r="AV68" i="19"/>
  <c r="AJ68" i="19"/>
  <c r="AI68" i="19"/>
  <c r="AG68" i="19"/>
  <c r="H68" i="19"/>
  <c r="F68" i="19"/>
  <c r="AY67" i="19"/>
  <c r="AX67" i="19"/>
  <c r="AV67" i="19"/>
  <c r="AJ67" i="19"/>
  <c r="AI67" i="19"/>
  <c r="AG67" i="19"/>
  <c r="H67" i="19"/>
  <c r="F67" i="19"/>
  <c r="AY66" i="19"/>
  <c r="AX66" i="19"/>
  <c r="AV66" i="19"/>
  <c r="AJ66" i="19"/>
  <c r="AI66" i="19"/>
  <c r="AG66" i="19"/>
  <c r="H66" i="19"/>
  <c r="F66" i="19"/>
  <c r="AY65" i="19"/>
  <c r="AX65" i="19"/>
  <c r="AV65" i="19"/>
  <c r="AJ65" i="19"/>
  <c r="AI65" i="19"/>
  <c r="AG65" i="19"/>
  <c r="H65" i="19"/>
  <c r="F65" i="19"/>
  <c r="AY64" i="19"/>
  <c r="AX64" i="19"/>
  <c r="AV64" i="19"/>
  <c r="AJ64" i="19"/>
  <c r="AI64" i="19"/>
  <c r="AG64" i="19"/>
  <c r="H64" i="19"/>
  <c r="F64" i="19"/>
  <c r="AY63" i="19"/>
  <c r="AX63" i="19"/>
  <c r="AV63" i="19"/>
  <c r="AJ63" i="19"/>
  <c r="AI63" i="19"/>
  <c r="AG63" i="19"/>
  <c r="H63" i="19"/>
  <c r="F63" i="19"/>
  <c r="AY62" i="19"/>
  <c r="AX62" i="19"/>
  <c r="AV62" i="19"/>
  <c r="AJ62" i="19"/>
  <c r="AI62" i="19"/>
  <c r="AG62" i="19"/>
  <c r="H62" i="19"/>
  <c r="F62" i="19"/>
  <c r="AY61" i="19"/>
  <c r="AX61" i="19"/>
  <c r="AV61" i="19"/>
  <c r="AJ61" i="19"/>
  <c r="AI61" i="19"/>
  <c r="AG61" i="19"/>
  <c r="H61" i="19"/>
  <c r="F61" i="19"/>
  <c r="AY60" i="19"/>
  <c r="AX60" i="19"/>
  <c r="AV60" i="19"/>
  <c r="AJ60" i="19"/>
  <c r="AI60" i="19"/>
  <c r="AG60" i="19"/>
  <c r="H60" i="19"/>
  <c r="F60" i="19"/>
  <c r="AY59" i="19"/>
  <c r="AX59" i="19"/>
  <c r="AV59" i="19"/>
  <c r="AJ59" i="19"/>
  <c r="AI59" i="19"/>
  <c r="AG59" i="19"/>
  <c r="H59" i="19"/>
  <c r="F59" i="19"/>
  <c r="AY58" i="19"/>
  <c r="AX58" i="19"/>
  <c r="AV58" i="19"/>
  <c r="AJ58" i="19"/>
  <c r="AI58" i="19"/>
  <c r="AG58" i="19"/>
  <c r="H58" i="19"/>
  <c r="F58" i="19"/>
  <c r="AY57" i="19"/>
  <c r="AX57" i="19"/>
  <c r="AV57" i="19"/>
  <c r="AJ57" i="19"/>
  <c r="AI57" i="19"/>
  <c r="AG57" i="19"/>
  <c r="H57" i="19"/>
  <c r="F57" i="19"/>
  <c r="AY56" i="19"/>
  <c r="AX56" i="19"/>
  <c r="AV56" i="19"/>
  <c r="AJ56" i="19"/>
  <c r="AI56" i="19"/>
  <c r="AG56" i="19"/>
  <c r="H56" i="19"/>
  <c r="F56" i="19"/>
  <c r="AY55" i="19"/>
  <c r="AX55" i="19"/>
  <c r="AV55" i="19"/>
  <c r="AJ55" i="19"/>
  <c r="AI55" i="19"/>
  <c r="AG55" i="19"/>
  <c r="H55" i="19"/>
  <c r="F55" i="19"/>
  <c r="AY54" i="19"/>
  <c r="AX54" i="19"/>
  <c r="AV54" i="19"/>
  <c r="AJ54" i="19"/>
  <c r="AI54" i="19"/>
  <c r="AG54" i="19"/>
  <c r="H54" i="19"/>
  <c r="F54" i="19"/>
  <c r="AY53" i="19"/>
  <c r="AX53" i="19"/>
  <c r="AV53" i="19"/>
  <c r="AJ53" i="19"/>
  <c r="AI53" i="19"/>
  <c r="AG53" i="19"/>
  <c r="H53" i="19"/>
  <c r="F53" i="19"/>
  <c r="AY52" i="19"/>
  <c r="AX52" i="19"/>
  <c r="AV52" i="19"/>
  <c r="AJ52" i="19"/>
  <c r="AI52" i="19"/>
  <c r="AG52" i="19"/>
  <c r="H52" i="19"/>
  <c r="F52" i="19"/>
  <c r="AY51" i="19"/>
  <c r="AX51" i="19"/>
  <c r="AV51" i="19"/>
  <c r="AJ51" i="19"/>
  <c r="AI51" i="19"/>
  <c r="AG51" i="19"/>
  <c r="H51" i="19"/>
  <c r="F51" i="19"/>
  <c r="AY50" i="19"/>
  <c r="AX50" i="19"/>
  <c r="AV50" i="19"/>
  <c r="AJ50" i="19"/>
  <c r="AI50" i="19"/>
  <c r="AG50" i="19"/>
  <c r="H50" i="19"/>
  <c r="F50" i="19"/>
  <c r="AY49" i="19"/>
  <c r="AX49" i="19"/>
  <c r="AV49" i="19"/>
  <c r="AJ49" i="19"/>
  <c r="AI49" i="19"/>
  <c r="AG49" i="19"/>
  <c r="H49" i="19"/>
  <c r="F49" i="19"/>
  <c r="AY48" i="19"/>
  <c r="AX48" i="19"/>
  <c r="AV48" i="19"/>
  <c r="AJ48" i="19"/>
  <c r="AI48" i="19"/>
  <c r="AG48" i="19"/>
  <c r="H48" i="19"/>
  <c r="F48" i="19"/>
  <c r="AY47" i="19"/>
  <c r="AX47" i="19"/>
  <c r="AV47" i="19"/>
  <c r="AJ47" i="19"/>
  <c r="AI47" i="19"/>
  <c r="AG47" i="19"/>
  <c r="H47" i="19"/>
  <c r="F47" i="19"/>
  <c r="AY46" i="19"/>
  <c r="AX46" i="19"/>
  <c r="AV46" i="19"/>
  <c r="AJ46" i="19"/>
  <c r="AI46" i="19"/>
  <c r="AG46" i="19"/>
  <c r="H46" i="19"/>
  <c r="F46" i="19"/>
  <c r="AY45" i="19"/>
  <c r="AX45" i="19"/>
  <c r="AV45" i="19"/>
  <c r="AJ45" i="19"/>
  <c r="AI45" i="19"/>
  <c r="AG45" i="19"/>
  <c r="H45" i="19"/>
  <c r="F45" i="19"/>
  <c r="AY44" i="19"/>
  <c r="AX44" i="19"/>
  <c r="AV44" i="19"/>
  <c r="AJ44" i="19"/>
  <c r="AI44" i="19"/>
  <c r="AG44" i="19"/>
  <c r="H44" i="19"/>
  <c r="F44" i="19"/>
  <c r="AY43" i="19"/>
  <c r="AX43" i="19"/>
  <c r="AV43" i="19"/>
  <c r="AJ43" i="19"/>
  <c r="AI43" i="19"/>
  <c r="AG43" i="19"/>
  <c r="H43" i="19"/>
  <c r="F43" i="19"/>
  <c r="AY42" i="19"/>
  <c r="AX42" i="19"/>
  <c r="AV42" i="19"/>
  <c r="AJ42" i="19"/>
  <c r="AI42" i="19"/>
  <c r="AG42" i="19"/>
  <c r="H42" i="19"/>
  <c r="F42" i="19"/>
  <c r="AY41" i="19"/>
  <c r="AX41" i="19"/>
  <c r="AV41" i="19"/>
  <c r="AJ41" i="19"/>
  <c r="AI41" i="19"/>
  <c r="AG41" i="19"/>
  <c r="H41" i="19"/>
  <c r="F41" i="19"/>
  <c r="AY40" i="19"/>
  <c r="AX40" i="19"/>
  <c r="AV40" i="19"/>
  <c r="AJ40" i="19"/>
  <c r="AI40" i="19"/>
  <c r="AG40" i="19"/>
  <c r="H40" i="19"/>
  <c r="F40" i="19"/>
  <c r="AY39" i="19"/>
  <c r="AX39" i="19"/>
  <c r="AV39" i="19"/>
  <c r="AJ39" i="19"/>
  <c r="AI39" i="19"/>
  <c r="AG39" i="19"/>
  <c r="H39" i="19"/>
  <c r="F39" i="19"/>
  <c r="AY38" i="19"/>
  <c r="AX38" i="19"/>
  <c r="AV38" i="19"/>
  <c r="AJ38" i="19"/>
  <c r="AI38" i="19"/>
  <c r="AG38" i="19"/>
  <c r="H38" i="19"/>
  <c r="F38" i="19"/>
  <c r="AY37" i="19"/>
  <c r="AX37" i="19"/>
  <c r="AV37" i="19"/>
  <c r="AJ37" i="19"/>
  <c r="AI37" i="19"/>
  <c r="AG37" i="19"/>
  <c r="H37" i="19"/>
  <c r="F37" i="19"/>
  <c r="AY36" i="19"/>
  <c r="AX36" i="19"/>
  <c r="AV36" i="19"/>
  <c r="AJ36" i="19"/>
  <c r="AI36" i="19"/>
  <c r="AG36" i="19"/>
  <c r="H36" i="19"/>
  <c r="F36" i="19"/>
  <c r="AY35" i="19"/>
  <c r="AX35" i="19"/>
  <c r="AV35" i="19"/>
  <c r="AJ35" i="19"/>
  <c r="AI35" i="19"/>
  <c r="AG35" i="19"/>
  <c r="H35" i="19"/>
  <c r="F35" i="19"/>
  <c r="AY34" i="19"/>
  <c r="AX34" i="19"/>
  <c r="AV34" i="19"/>
  <c r="AJ34" i="19"/>
  <c r="AI34" i="19"/>
  <c r="AG34" i="19"/>
  <c r="H34" i="19"/>
  <c r="F34" i="19"/>
  <c r="AY33" i="19"/>
  <c r="AX33" i="19"/>
  <c r="AV33" i="19"/>
  <c r="AJ33" i="19"/>
  <c r="AI33" i="19"/>
  <c r="AG33" i="19"/>
  <c r="H33" i="19"/>
  <c r="F33" i="19"/>
  <c r="AY32" i="19"/>
  <c r="AX32" i="19"/>
  <c r="AV32" i="19"/>
  <c r="AJ32" i="19"/>
  <c r="AI32" i="19"/>
  <c r="AG32" i="19"/>
  <c r="H32" i="19"/>
  <c r="F32" i="19"/>
  <c r="AY31" i="19"/>
  <c r="AX31" i="19"/>
  <c r="AV31" i="19"/>
  <c r="AJ31" i="19"/>
  <c r="AI31" i="19"/>
  <c r="AG31" i="19"/>
  <c r="H31" i="19"/>
  <c r="F31" i="19"/>
  <c r="AY30" i="19"/>
  <c r="AX30" i="19"/>
  <c r="AV30" i="19"/>
  <c r="AJ30" i="19"/>
  <c r="AI30" i="19"/>
  <c r="AG30" i="19"/>
  <c r="H30" i="19"/>
  <c r="F30" i="19"/>
  <c r="AY29" i="19"/>
  <c r="AX29" i="19"/>
  <c r="AV29" i="19"/>
  <c r="AJ29" i="19"/>
  <c r="AI29" i="19"/>
  <c r="AG29" i="19"/>
  <c r="H29" i="19"/>
  <c r="F29" i="19"/>
  <c r="AY28" i="19"/>
  <c r="AX28" i="19"/>
  <c r="AV28" i="19"/>
  <c r="AJ28" i="19"/>
  <c r="AI28" i="19"/>
  <c r="AG28" i="19"/>
  <c r="H28" i="19"/>
  <c r="F28" i="19"/>
  <c r="AY27" i="19"/>
  <c r="AX27" i="19"/>
  <c r="AV27" i="19"/>
  <c r="AJ27" i="19"/>
  <c r="AI27" i="19"/>
  <c r="AG27" i="19"/>
  <c r="H27" i="19"/>
  <c r="F27" i="19"/>
  <c r="AY26" i="19"/>
  <c r="AX26" i="19"/>
  <c r="AV26" i="19"/>
  <c r="AJ26" i="19"/>
  <c r="AI26" i="19"/>
  <c r="AG26" i="19"/>
  <c r="H26" i="19"/>
  <c r="F26" i="19"/>
  <c r="AY25" i="19"/>
  <c r="AX25" i="19"/>
  <c r="AV25" i="19"/>
  <c r="AJ25" i="19"/>
  <c r="AI25" i="19"/>
  <c r="AG25" i="19"/>
  <c r="H25" i="19"/>
  <c r="F25" i="19"/>
  <c r="AY24" i="19"/>
  <c r="AX24" i="19"/>
  <c r="AV24" i="19"/>
  <c r="AJ24" i="19"/>
  <c r="AI24" i="19"/>
  <c r="AG24" i="19"/>
  <c r="H24" i="19"/>
  <c r="F24" i="19"/>
  <c r="AY23" i="19"/>
  <c r="AX23" i="19"/>
  <c r="AV23" i="19"/>
  <c r="AJ23" i="19"/>
  <c r="AI23" i="19"/>
  <c r="AG23" i="19"/>
  <c r="H23" i="19"/>
  <c r="F23" i="19"/>
  <c r="AY22" i="19"/>
  <c r="AX22" i="19"/>
  <c r="AV22" i="19"/>
  <c r="AJ22" i="19"/>
  <c r="AI22" i="19"/>
  <c r="AG22" i="19"/>
  <c r="H22" i="19"/>
  <c r="F22" i="19"/>
  <c r="AY21" i="19"/>
  <c r="AX21" i="19"/>
  <c r="AV21" i="19"/>
  <c r="AJ21" i="19"/>
  <c r="AI21" i="19"/>
  <c r="AG21" i="19"/>
  <c r="H21" i="19"/>
  <c r="F21" i="19"/>
  <c r="AY20" i="19"/>
  <c r="AX20" i="19"/>
  <c r="AV20" i="19"/>
  <c r="AJ20" i="19"/>
  <c r="AI20" i="19"/>
  <c r="AG20" i="19"/>
  <c r="H20" i="19"/>
  <c r="F20" i="19"/>
  <c r="AY19" i="19"/>
  <c r="AX19" i="19"/>
  <c r="AV19" i="19"/>
  <c r="AJ19" i="19"/>
  <c r="AI19" i="19"/>
  <c r="AG19" i="19"/>
  <c r="H19" i="19"/>
  <c r="F19" i="19"/>
  <c r="AY18" i="19"/>
  <c r="AX18" i="19"/>
  <c r="AV18" i="19"/>
  <c r="AJ18" i="19"/>
  <c r="AI18" i="19"/>
  <c r="AG18" i="19"/>
  <c r="H18" i="19"/>
  <c r="F18" i="19"/>
  <c r="AY17" i="19"/>
  <c r="AX17" i="19"/>
  <c r="AV17" i="19"/>
  <c r="AJ17" i="19"/>
  <c r="AI17" i="19"/>
  <c r="AG17" i="19"/>
  <c r="H17" i="19"/>
  <c r="F17" i="19"/>
  <c r="AY16" i="19"/>
  <c r="AX16" i="19"/>
  <c r="AV16" i="19"/>
  <c r="AJ16" i="19"/>
  <c r="AI16" i="19"/>
  <c r="AG16" i="19"/>
  <c r="H16" i="19"/>
  <c r="F16" i="19"/>
  <c r="AY15" i="19"/>
  <c r="AX15" i="19"/>
  <c r="AV15" i="19"/>
  <c r="AJ15" i="19"/>
  <c r="AI15" i="19"/>
  <c r="AG15" i="19"/>
  <c r="H15" i="19"/>
  <c r="F15" i="19"/>
  <c r="AY14" i="19"/>
  <c r="AX14" i="19"/>
  <c r="AV14" i="19"/>
  <c r="AJ14" i="19"/>
  <c r="AI14" i="19"/>
  <c r="AG14" i="19"/>
  <c r="H14" i="19"/>
  <c r="F14" i="19"/>
  <c r="AY13" i="19"/>
  <c r="AX13" i="19"/>
  <c r="AV13" i="19"/>
  <c r="AJ13" i="19"/>
  <c r="AI13" i="19"/>
  <c r="AG13" i="19"/>
  <c r="H13" i="19"/>
  <c r="AY12" i="19"/>
  <c r="AX12" i="19"/>
  <c r="AV12" i="19"/>
  <c r="AJ12" i="19"/>
  <c r="AI12" i="19"/>
  <c r="AG12" i="19"/>
  <c r="H12" i="19"/>
  <c r="AY11" i="19"/>
  <c r="AX11" i="19"/>
  <c r="AV11" i="19"/>
  <c r="AJ11" i="19"/>
  <c r="AI11" i="19"/>
  <c r="AG11" i="19"/>
  <c r="H11" i="19"/>
  <c r="AY10" i="19"/>
  <c r="AX10" i="19"/>
  <c r="AV10" i="19"/>
  <c r="AJ10" i="19"/>
  <c r="AI10" i="19"/>
  <c r="AG10" i="19"/>
  <c r="H10" i="19"/>
  <c r="AW9" i="19"/>
  <c r="AW103" i="19" s="1"/>
  <c r="AU9" i="19"/>
  <c r="AT9" i="19"/>
  <c r="AT103" i="19" s="1"/>
  <c r="AS9" i="19"/>
  <c r="AH9" i="19"/>
  <c r="AF9" i="19"/>
  <c r="AE9" i="19"/>
  <c r="AE103" i="19" s="1"/>
  <c r="AD9" i="19"/>
  <c r="AD103" i="19" s="1"/>
  <c r="G9" i="19"/>
  <c r="G103" i="19" s="1"/>
  <c r="E9" i="19"/>
  <c r="D9" i="19"/>
  <c r="C9" i="19"/>
  <c r="BE8" i="19"/>
  <c r="BB8" i="19"/>
  <c r="BA8" i="19"/>
  <c r="AY7" i="19"/>
  <c r="AJ7" i="19"/>
  <c r="AV5" i="19"/>
  <c r="AW8" i="19" s="1"/>
  <c r="AG5" i="19"/>
  <c r="AE8" i="19" s="1"/>
  <c r="F5" i="19"/>
  <c r="C8" i="19" s="1"/>
  <c r="AH11" i="10"/>
  <c r="AH12" i="10"/>
  <c r="AH13" i="10"/>
  <c r="AH14" i="10"/>
  <c r="AH15" i="10"/>
  <c r="AH16" i="10"/>
  <c r="AH17" i="10"/>
  <c r="AH18" i="10"/>
  <c r="AH19" i="10"/>
  <c r="AH20" i="10"/>
  <c r="AH21" i="10"/>
  <c r="AH22" i="10"/>
  <c r="AH23" i="10"/>
  <c r="AH24" i="10"/>
  <c r="AH25" i="10"/>
  <c r="AH26" i="10"/>
  <c r="AH27" i="10"/>
  <c r="AH28" i="10"/>
  <c r="AH29" i="10"/>
  <c r="AH30" i="10"/>
  <c r="AH31" i="10"/>
  <c r="AH32" i="10"/>
  <c r="AH33" i="10"/>
  <c r="AH34" i="10"/>
  <c r="AH35" i="10"/>
  <c r="AH36" i="10"/>
  <c r="AH37" i="10"/>
  <c r="AH38" i="10"/>
  <c r="AH39" i="10"/>
  <c r="AH40" i="10"/>
  <c r="AH41" i="10"/>
  <c r="AH10" i="10"/>
  <c r="AH7" i="10"/>
  <c r="AH8" i="10"/>
  <c r="H41" i="10"/>
  <c r="F41" i="10"/>
  <c r="G41" i="10" s="1"/>
  <c r="D41" i="10"/>
  <c r="C41" i="10"/>
  <c r="I40" i="10"/>
  <c r="G40" i="10"/>
  <c r="E40" i="10"/>
  <c r="I39" i="10"/>
  <c r="G39" i="10"/>
  <c r="E39" i="10"/>
  <c r="I38" i="10"/>
  <c r="G38" i="10"/>
  <c r="E38" i="10"/>
  <c r="I37" i="10"/>
  <c r="G37" i="10"/>
  <c r="E37" i="10"/>
  <c r="I36" i="10"/>
  <c r="G36" i="10"/>
  <c r="E36" i="10"/>
  <c r="I35" i="10"/>
  <c r="G35" i="10"/>
  <c r="E35" i="10"/>
  <c r="I34" i="10"/>
  <c r="G34" i="10"/>
  <c r="E34" i="10"/>
  <c r="I33" i="10"/>
  <c r="G33" i="10"/>
  <c r="E33" i="10"/>
  <c r="I32" i="10"/>
  <c r="G32" i="10"/>
  <c r="E32" i="10"/>
  <c r="I31" i="10"/>
  <c r="G31" i="10"/>
  <c r="E31" i="10"/>
  <c r="I30" i="10"/>
  <c r="G30" i="10"/>
  <c r="E30" i="10"/>
  <c r="I29" i="10"/>
  <c r="G29" i="10"/>
  <c r="E29" i="10"/>
  <c r="I28" i="10"/>
  <c r="G28" i="10"/>
  <c r="E28" i="10"/>
  <c r="I27" i="10"/>
  <c r="G27" i="10"/>
  <c r="E27" i="10"/>
  <c r="I26" i="10"/>
  <c r="G26" i="10"/>
  <c r="E26" i="10"/>
  <c r="I25" i="10"/>
  <c r="G25" i="10"/>
  <c r="E25" i="10"/>
  <c r="I24" i="10"/>
  <c r="G24" i="10"/>
  <c r="E24" i="10"/>
  <c r="I23" i="10"/>
  <c r="G23" i="10"/>
  <c r="E23" i="10"/>
  <c r="I22" i="10"/>
  <c r="G22" i="10"/>
  <c r="E22" i="10"/>
  <c r="I21" i="10"/>
  <c r="G21" i="10"/>
  <c r="E21" i="10"/>
  <c r="I20" i="10"/>
  <c r="G20" i="10"/>
  <c r="E20" i="10"/>
  <c r="I19" i="10"/>
  <c r="G19" i="10"/>
  <c r="E19" i="10"/>
  <c r="I18" i="10"/>
  <c r="G18" i="10"/>
  <c r="E18" i="10"/>
  <c r="I17" i="10"/>
  <c r="G17" i="10"/>
  <c r="E17" i="10"/>
  <c r="I16" i="10"/>
  <c r="G16" i="10"/>
  <c r="E16" i="10"/>
  <c r="I15" i="10"/>
  <c r="G15" i="10"/>
  <c r="E15" i="10"/>
  <c r="I14" i="10"/>
  <c r="G14" i="10"/>
  <c r="E14" i="10"/>
  <c r="I13" i="10"/>
  <c r="G13" i="10"/>
  <c r="E13" i="10"/>
  <c r="I12" i="10"/>
  <c r="G12" i="10"/>
  <c r="E12" i="10"/>
  <c r="I11" i="10"/>
  <c r="G11" i="10"/>
  <c r="E11" i="10"/>
  <c r="I10" i="10"/>
  <c r="G10" i="10"/>
  <c r="E10" i="10"/>
  <c r="H9" i="10"/>
  <c r="F9" i="10"/>
  <c r="D9" i="10"/>
  <c r="C9" i="10"/>
  <c r="H8" i="10"/>
  <c r="F8" i="10"/>
  <c r="I8" i="10" s="1"/>
  <c r="C8" i="10"/>
  <c r="I7" i="10"/>
  <c r="E5" i="10"/>
  <c r="AA41" i="16"/>
  <c r="Z41" i="16"/>
  <c r="X41" i="16"/>
  <c r="W41" i="16"/>
  <c r="Y41" i="16" s="1"/>
  <c r="K41" i="16"/>
  <c r="I41" i="16"/>
  <c r="H41" i="16"/>
  <c r="F41" i="16"/>
  <c r="AE41" i="16" s="1"/>
  <c r="D41" i="16"/>
  <c r="C41" i="16"/>
  <c r="AE40" i="16"/>
  <c r="AC40" i="16"/>
  <c r="AB40" i="16"/>
  <c r="AA40" i="16"/>
  <c r="Y40" i="16"/>
  <c r="L40" i="16"/>
  <c r="J40" i="16"/>
  <c r="G40" i="16"/>
  <c r="E40" i="16"/>
  <c r="AE39" i="16"/>
  <c r="AC39" i="16"/>
  <c r="AB39" i="16"/>
  <c r="AA39" i="16"/>
  <c r="Y39" i="16"/>
  <c r="L39" i="16"/>
  <c r="J39" i="16"/>
  <c r="G39" i="16"/>
  <c r="E39" i="16"/>
  <c r="AE38" i="16"/>
  <c r="AC38" i="16"/>
  <c r="AB38" i="16"/>
  <c r="AD38" i="16" s="1"/>
  <c r="AA38" i="16"/>
  <c r="Y38" i="16"/>
  <c r="L38" i="16"/>
  <c r="J38" i="16"/>
  <c r="G38" i="16"/>
  <c r="E38" i="16"/>
  <c r="AE37" i="16"/>
  <c r="AC37" i="16"/>
  <c r="AB37" i="16"/>
  <c r="AA37" i="16"/>
  <c r="Y37" i="16"/>
  <c r="L37" i="16"/>
  <c r="J37" i="16"/>
  <c r="G37" i="16"/>
  <c r="E37" i="16"/>
  <c r="AE36" i="16"/>
  <c r="AC36" i="16"/>
  <c r="AB36" i="16"/>
  <c r="AA36" i="16"/>
  <c r="Y36" i="16"/>
  <c r="L36" i="16"/>
  <c r="J36" i="16"/>
  <c r="G36" i="16"/>
  <c r="E36" i="16"/>
  <c r="AE35" i="16"/>
  <c r="AC35" i="16"/>
  <c r="AB35" i="16"/>
  <c r="AA35" i="16"/>
  <c r="Y35" i="16"/>
  <c r="L35" i="16"/>
  <c r="J35" i="16"/>
  <c r="G35" i="16"/>
  <c r="E35" i="16"/>
  <c r="AE34" i="16"/>
  <c r="AC34" i="16"/>
  <c r="AB34" i="16"/>
  <c r="AD34" i="16" s="1"/>
  <c r="AA34" i="16"/>
  <c r="Y34" i="16"/>
  <c r="L34" i="16"/>
  <c r="J34" i="16"/>
  <c r="G34" i="16"/>
  <c r="E34" i="16"/>
  <c r="AE33" i="16"/>
  <c r="AC33" i="16"/>
  <c r="AB33" i="16"/>
  <c r="AA33" i="16"/>
  <c r="Y33" i="16"/>
  <c r="L33" i="16"/>
  <c r="J33" i="16"/>
  <c r="G33" i="16"/>
  <c r="E33" i="16"/>
  <c r="AE32" i="16"/>
  <c r="AC32" i="16"/>
  <c r="AB32" i="16"/>
  <c r="AA32" i="16"/>
  <c r="Y32" i="16"/>
  <c r="L32" i="16"/>
  <c r="J32" i="16"/>
  <c r="G32" i="16"/>
  <c r="E32" i="16"/>
  <c r="AE31" i="16"/>
  <c r="AC31" i="16"/>
  <c r="AB31" i="16"/>
  <c r="AA31" i="16"/>
  <c r="Y31" i="16"/>
  <c r="L31" i="16"/>
  <c r="J31" i="16"/>
  <c r="G31" i="16"/>
  <c r="E31" i="16"/>
  <c r="AE30" i="16"/>
  <c r="AC30" i="16"/>
  <c r="AB30" i="16"/>
  <c r="AD30" i="16" s="1"/>
  <c r="AA30" i="16"/>
  <c r="Y30" i="16"/>
  <c r="L30" i="16"/>
  <c r="J30" i="16"/>
  <c r="G30" i="16"/>
  <c r="E30" i="16"/>
  <c r="AE29" i="16"/>
  <c r="AC29" i="16"/>
  <c r="AB29" i="16"/>
  <c r="AA29" i="16"/>
  <c r="Y29" i="16"/>
  <c r="L29" i="16"/>
  <c r="J29" i="16"/>
  <c r="G29" i="16"/>
  <c r="E29" i="16"/>
  <c r="AE28" i="16"/>
  <c r="AC28" i="16"/>
  <c r="AB28" i="16"/>
  <c r="AA28" i="16"/>
  <c r="Y28" i="16"/>
  <c r="L28" i="16"/>
  <c r="J28" i="16"/>
  <c r="G28" i="16"/>
  <c r="E28" i="16"/>
  <c r="AE27" i="16"/>
  <c r="AC27" i="16"/>
  <c r="AB27" i="16"/>
  <c r="AA27" i="16"/>
  <c r="Y27" i="16"/>
  <c r="L27" i="16"/>
  <c r="J27" i="16"/>
  <c r="G27" i="16"/>
  <c r="E27" i="16"/>
  <c r="AE26" i="16"/>
  <c r="AC26" i="16"/>
  <c r="AB26" i="16"/>
  <c r="AD26" i="16" s="1"/>
  <c r="AA26" i="16"/>
  <c r="Y26" i="16"/>
  <c r="L26" i="16"/>
  <c r="J26" i="16"/>
  <c r="G26" i="16"/>
  <c r="E26" i="16"/>
  <c r="AE25" i="16"/>
  <c r="AC25" i="16"/>
  <c r="AB25" i="16"/>
  <c r="AA25" i="16"/>
  <c r="Y25" i="16"/>
  <c r="L25" i="16"/>
  <c r="J25" i="16"/>
  <c r="G25" i="16"/>
  <c r="E25" i="16"/>
  <c r="AE24" i="16"/>
  <c r="AC24" i="16"/>
  <c r="AB24" i="16"/>
  <c r="AA24" i="16"/>
  <c r="Y24" i="16"/>
  <c r="L24" i="16"/>
  <c r="J24" i="16"/>
  <c r="G24" i="16"/>
  <c r="E24" i="16"/>
  <c r="AE23" i="16"/>
  <c r="AC23" i="16"/>
  <c r="AB23" i="16"/>
  <c r="AA23" i="16"/>
  <c r="Y23" i="16"/>
  <c r="L23" i="16"/>
  <c r="J23" i="16"/>
  <c r="G23" i="16"/>
  <c r="E23" i="16"/>
  <c r="AE22" i="16"/>
  <c r="AC22" i="16"/>
  <c r="AB22" i="16"/>
  <c r="AD22" i="16" s="1"/>
  <c r="AA22" i="16"/>
  <c r="Y22" i="16"/>
  <c r="L22" i="16"/>
  <c r="J22" i="16"/>
  <c r="G22" i="16"/>
  <c r="E22" i="16"/>
  <c r="AE21" i="16"/>
  <c r="AC21" i="16"/>
  <c r="AB21" i="16"/>
  <c r="AA21" i="16"/>
  <c r="Y21" i="16"/>
  <c r="L21" i="16"/>
  <c r="J21" i="16"/>
  <c r="G21" i="16"/>
  <c r="E21" i="16"/>
  <c r="AE20" i="16"/>
  <c r="AC20" i="16"/>
  <c r="AB20" i="16"/>
  <c r="AA20" i="16"/>
  <c r="Y20" i="16"/>
  <c r="L20" i="16"/>
  <c r="J20" i="16"/>
  <c r="G20" i="16"/>
  <c r="E20" i="16"/>
  <c r="AE19" i="16"/>
  <c r="AC19" i="16"/>
  <c r="AB19" i="16"/>
  <c r="AA19" i="16"/>
  <c r="Y19" i="16"/>
  <c r="L19" i="16"/>
  <c r="J19" i="16"/>
  <c r="G19" i="16"/>
  <c r="E19" i="16"/>
  <c r="AE18" i="16"/>
  <c r="AC18" i="16"/>
  <c r="AB18" i="16"/>
  <c r="AD18" i="16" s="1"/>
  <c r="AA18" i="16"/>
  <c r="Y18" i="16"/>
  <c r="L18" i="16"/>
  <c r="J18" i="16"/>
  <c r="G18" i="16"/>
  <c r="E18" i="16"/>
  <c r="AE17" i="16"/>
  <c r="AC17" i="16"/>
  <c r="AB17" i="16"/>
  <c r="AA17" i="16"/>
  <c r="L17" i="16"/>
  <c r="G17" i="16"/>
  <c r="E17" i="16"/>
  <c r="AE16" i="16"/>
  <c r="AC16" i="16"/>
  <c r="AB16" i="16"/>
  <c r="AA16" i="16"/>
  <c r="L16" i="16"/>
  <c r="G16" i="16"/>
  <c r="E16" i="16"/>
  <c r="AE15" i="16"/>
  <c r="AC15" i="16"/>
  <c r="AB15" i="16"/>
  <c r="AA15" i="16"/>
  <c r="L15" i="16"/>
  <c r="G15" i="16"/>
  <c r="E15" i="16"/>
  <c r="AE14" i="16"/>
  <c r="AC14" i="16"/>
  <c r="AB14" i="16"/>
  <c r="AA14" i="16"/>
  <c r="L14" i="16"/>
  <c r="G14" i="16"/>
  <c r="E14" i="16"/>
  <c r="AE13" i="16"/>
  <c r="AC13" i="16"/>
  <c r="AB13" i="16"/>
  <c r="AA13" i="16"/>
  <c r="L13" i="16"/>
  <c r="G13" i="16"/>
  <c r="E13" i="16"/>
  <c r="AE12" i="16"/>
  <c r="AC12" i="16"/>
  <c r="AB12" i="16"/>
  <c r="AA12" i="16"/>
  <c r="L12" i="16"/>
  <c r="G12" i="16"/>
  <c r="E12" i="16"/>
  <c r="AE11" i="16"/>
  <c r="AC11" i="16"/>
  <c r="AB11" i="16"/>
  <c r="AD11" i="16" s="1"/>
  <c r="AA11" i="16"/>
  <c r="L11" i="16"/>
  <c r="G11" i="16"/>
  <c r="E11" i="16"/>
  <c r="AE10" i="16"/>
  <c r="AC10" i="16"/>
  <c r="AB10" i="16"/>
  <c r="AA10" i="16"/>
  <c r="L10" i="16"/>
  <c r="G10" i="16"/>
  <c r="E10" i="16"/>
  <c r="Z9" i="16"/>
  <c r="Z42" i="16" s="1"/>
  <c r="X9" i="16"/>
  <c r="AA9" i="16" s="1"/>
  <c r="W9" i="16"/>
  <c r="K9" i="16"/>
  <c r="L9" i="16"/>
  <c r="I9" i="16"/>
  <c r="H9" i="16"/>
  <c r="F9" i="16"/>
  <c r="F42" i="16" s="1"/>
  <c r="D9" i="16"/>
  <c r="E9" i="16" s="1"/>
  <c r="D42" i="16"/>
  <c r="C9" i="16"/>
  <c r="AB9" i="16" s="1"/>
  <c r="AE7" i="16"/>
  <c r="Y5" i="16"/>
  <c r="X8" i="16" s="1"/>
  <c r="Z8" i="16"/>
  <c r="AA8" i="16" s="1"/>
  <c r="J5" i="16"/>
  <c r="H8" i="16"/>
  <c r="E5" i="16"/>
  <c r="C8" i="16" s="1"/>
  <c r="AB8" i="16" s="1"/>
  <c r="V36" i="7"/>
  <c r="U36" i="7"/>
  <c r="W36" i="7" s="1"/>
  <c r="T36" i="7"/>
  <c r="N36" i="7"/>
  <c r="K36" i="7"/>
  <c r="H36" i="7"/>
  <c r="E36" i="7"/>
  <c r="V35" i="7"/>
  <c r="U35" i="7"/>
  <c r="T35" i="7"/>
  <c r="N35" i="7"/>
  <c r="K35" i="7"/>
  <c r="H35" i="7"/>
  <c r="E35" i="7"/>
  <c r="V34" i="7"/>
  <c r="U34" i="7"/>
  <c r="T34" i="7"/>
  <c r="N34" i="7"/>
  <c r="K34" i="7"/>
  <c r="H34" i="7"/>
  <c r="E34" i="7"/>
  <c r="V33" i="7"/>
  <c r="W33" i="7" s="1"/>
  <c r="U33" i="7"/>
  <c r="T33" i="7"/>
  <c r="N33" i="7"/>
  <c r="K33" i="7"/>
  <c r="H33" i="7"/>
  <c r="E33" i="7"/>
  <c r="V23" i="7"/>
  <c r="W23" i="7" s="1"/>
  <c r="U23" i="7"/>
  <c r="T23" i="7"/>
  <c r="N23" i="7"/>
  <c r="K23" i="7"/>
  <c r="H23" i="7"/>
  <c r="E23" i="7"/>
  <c r="V22" i="7"/>
  <c r="U22" i="7"/>
  <c r="T22" i="7"/>
  <c r="N22" i="7"/>
  <c r="K22" i="7"/>
  <c r="H22" i="7"/>
  <c r="E22" i="7"/>
  <c r="V21" i="7"/>
  <c r="U21" i="7"/>
  <c r="W21" i="7" s="1"/>
  <c r="T21" i="7"/>
  <c r="N21" i="7"/>
  <c r="K21" i="7"/>
  <c r="H21" i="7"/>
  <c r="E21" i="7"/>
  <c r="V20" i="7"/>
  <c r="U20" i="7"/>
  <c r="T20" i="7"/>
  <c r="N20" i="7"/>
  <c r="K20" i="7"/>
  <c r="H20" i="7"/>
  <c r="E20" i="7"/>
  <c r="V19" i="7"/>
  <c r="H21" i="5" s="1"/>
  <c r="U19" i="7"/>
  <c r="T19" i="7"/>
  <c r="N19" i="7"/>
  <c r="K19" i="7"/>
  <c r="H19" i="7"/>
  <c r="E19" i="7"/>
  <c r="V18" i="7"/>
  <c r="H20" i="5" s="1"/>
  <c r="U18" i="7"/>
  <c r="G20" i="5" s="1"/>
  <c r="T18" i="7"/>
  <c r="N18" i="7"/>
  <c r="K18" i="7"/>
  <c r="H18" i="7"/>
  <c r="E18" i="7"/>
  <c r="V17" i="7"/>
  <c r="U17" i="7"/>
  <c r="G19" i="5" s="1"/>
  <c r="T17" i="7"/>
  <c r="N17" i="7"/>
  <c r="K17" i="7"/>
  <c r="H17" i="7"/>
  <c r="E17" i="7"/>
  <c r="V16" i="7"/>
  <c r="U16" i="7"/>
  <c r="G18" i="5" s="1"/>
  <c r="T16" i="7"/>
  <c r="N16" i="7"/>
  <c r="K16" i="7"/>
  <c r="H16" i="7"/>
  <c r="E16" i="7"/>
  <c r="V15" i="7"/>
  <c r="U15" i="7"/>
  <c r="G17" i="5" s="1"/>
  <c r="T15" i="7"/>
  <c r="N15" i="7"/>
  <c r="K15" i="7"/>
  <c r="H15" i="7"/>
  <c r="E15" i="7"/>
  <c r="V14" i="7"/>
  <c r="U14" i="7"/>
  <c r="G16" i="5" s="1"/>
  <c r="T14" i="7"/>
  <c r="N14" i="7"/>
  <c r="K14" i="7"/>
  <c r="H14" i="7"/>
  <c r="E14" i="7"/>
  <c r="V13" i="7"/>
  <c r="H15" i="5" s="1"/>
  <c r="U13" i="7"/>
  <c r="G15" i="5" s="1"/>
  <c r="Z15" i="5" s="1"/>
  <c r="T13" i="7"/>
  <c r="N13" i="7"/>
  <c r="K13" i="7"/>
  <c r="H13" i="7"/>
  <c r="E13" i="7"/>
  <c r="V12" i="7"/>
  <c r="H14" i="5" s="1"/>
  <c r="U12" i="7"/>
  <c r="G14" i="5" s="1"/>
  <c r="T12" i="7"/>
  <c r="N12" i="7"/>
  <c r="K12" i="7"/>
  <c r="H12" i="7"/>
  <c r="E12" i="7"/>
  <c r="V11" i="7"/>
  <c r="H13" i="5" s="1"/>
  <c r="AA13" i="5" s="1"/>
  <c r="U11" i="7"/>
  <c r="T11" i="7"/>
  <c r="N11" i="7"/>
  <c r="K11" i="7"/>
  <c r="H11" i="7"/>
  <c r="E11" i="7"/>
  <c r="W35" i="7"/>
  <c r="W20" i="7"/>
  <c r="K8" i="16"/>
  <c r="AC9" i="16"/>
  <c r="I8" i="16"/>
  <c r="J8" i="16" s="1"/>
  <c r="W8" i="16"/>
  <c r="Y8" i="16" s="1"/>
  <c r="T70" i="5"/>
  <c r="U5" i="5"/>
  <c r="R70" i="5"/>
  <c r="S70" i="5"/>
  <c r="P41" i="10"/>
  <c r="O41" i="10"/>
  <c r="M41" i="10"/>
  <c r="K41" i="10"/>
  <c r="L41" i="10" s="1"/>
  <c r="J41" i="10"/>
  <c r="P40" i="10"/>
  <c r="N40" i="10"/>
  <c r="L40" i="10"/>
  <c r="P39" i="10"/>
  <c r="N39" i="10"/>
  <c r="L39" i="10"/>
  <c r="P38" i="10"/>
  <c r="N38" i="10"/>
  <c r="L38" i="10"/>
  <c r="P37" i="10"/>
  <c r="N37" i="10"/>
  <c r="L37" i="10"/>
  <c r="P36" i="10"/>
  <c r="N36" i="10"/>
  <c r="L36" i="10"/>
  <c r="P35" i="10"/>
  <c r="N35" i="10"/>
  <c r="L35" i="10"/>
  <c r="P34" i="10"/>
  <c r="N34" i="10"/>
  <c r="L34" i="10"/>
  <c r="P33" i="10"/>
  <c r="N33" i="10"/>
  <c r="L33" i="10"/>
  <c r="P32" i="10"/>
  <c r="N32" i="10"/>
  <c r="L32" i="10"/>
  <c r="P31" i="10"/>
  <c r="N31" i="10"/>
  <c r="L31" i="10"/>
  <c r="P30" i="10"/>
  <c r="N30" i="10"/>
  <c r="L30" i="10"/>
  <c r="P29" i="10"/>
  <c r="N29" i="10"/>
  <c r="L29" i="10"/>
  <c r="P28" i="10"/>
  <c r="N28" i="10"/>
  <c r="L28" i="10"/>
  <c r="P27" i="10"/>
  <c r="N27" i="10"/>
  <c r="L27" i="10"/>
  <c r="P26" i="10"/>
  <c r="N26" i="10"/>
  <c r="L26" i="10"/>
  <c r="P25" i="10"/>
  <c r="N25" i="10"/>
  <c r="L25" i="10"/>
  <c r="P24" i="10"/>
  <c r="N24" i="10"/>
  <c r="L24" i="10"/>
  <c r="P23" i="10"/>
  <c r="N23" i="10"/>
  <c r="L23" i="10"/>
  <c r="P22" i="10"/>
  <c r="N22" i="10"/>
  <c r="L22" i="10"/>
  <c r="P21" i="10"/>
  <c r="N21" i="10"/>
  <c r="L21" i="10"/>
  <c r="P20" i="10"/>
  <c r="N20" i="10"/>
  <c r="L20" i="10"/>
  <c r="P19" i="10"/>
  <c r="N19" i="10"/>
  <c r="L19" i="10"/>
  <c r="P18" i="10"/>
  <c r="N18" i="10"/>
  <c r="L18" i="10"/>
  <c r="P17" i="10"/>
  <c r="N17" i="10"/>
  <c r="L17" i="10"/>
  <c r="P16" i="10"/>
  <c r="N16" i="10"/>
  <c r="L16" i="10"/>
  <c r="P15" i="10"/>
  <c r="N15" i="10"/>
  <c r="L15" i="10"/>
  <c r="P14" i="10"/>
  <c r="N14" i="10"/>
  <c r="L14" i="10"/>
  <c r="P13" i="10"/>
  <c r="N13" i="10"/>
  <c r="L13" i="10"/>
  <c r="P12" i="10"/>
  <c r="N12" i="10"/>
  <c r="L12" i="10"/>
  <c r="P11" i="10"/>
  <c r="N11" i="10"/>
  <c r="L11" i="10"/>
  <c r="P10" i="10"/>
  <c r="N10" i="10"/>
  <c r="L10" i="10"/>
  <c r="O9" i="10"/>
  <c r="O42" i="10" s="1"/>
  <c r="M9" i="10"/>
  <c r="M42" i="10" s="1"/>
  <c r="K9" i="10"/>
  <c r="J9" i="10"/>
  <c r="N9" i="10" s="1"/>
  <c r="O8" i="10"/>
  <c r="M8" i="10"/>
  <c r="P8" i="10" s="1"/>
  <c r="J8" i="10"/>
  <c r="L5" i="10"/>
  <c r="J41" i="7"/>
  <c r="I41" i="7"/>
  <c r="G41" i="7"/>
  <c r="F41" i="7"/>
  <c r="K40" i="7"/>
  <c r="H40" i="7"/>
  <c r="K39" i="7"/>
  <c r="H39" i="7"/>
  <c r="K38" i="7"/>
  <c r="H38" i="7"/>
  <c r="K37" i="7"/>
  <c r="H37" i="7"/>
  <c r="K32" i="7"/>
  <c r="H32" i="7"/>
  <c r="K31" i="7"/>
  <c r="H31" i="7"/>
  <c r="K30" i="7"/>
  <c r="H30" i="7"/>
  <c r="K29" i="7"/>
  <c r="H29" i="7"/>
  <c r="K28" i="7"/>
  <c r="H28" i="7"/>
  <c r="K27" i="7"/>
  <c r="H27" i="7"/>
  <c r="K26" i="7"/>
  <c r="H26" i="7"/>
  <c r="K25" i="7"/>
  <c r="H25" i="7"/>
  <c r="K24" i="7"/>
  <c r="H24" i="7"/>
  <c r="K10" i="7"/>
  <c r="H10" i="7"/>
  <c r="J9" i="7"/>
  <c r="J42" i="7" s="1"/>
  <c r="I9" i="7"/>
  <c r="I42" i="7" s="1"/>
  <c r="G9" i="7"/>
  <c r="G42" i="7" s="1"/>
  <c r="F9" i="7"/>
  <c r="F42" i="7"/>
  <c r="I8" i="7"/>
  <c r="H5" i="7"/>
  <c r="G8" i="7" s="1"/>
  <c r="J8" i="7"/>
  <c r="K9" i="7"/>
  <c r="AD18" i="10"/>
  <c r="AD26" i="10"/>
  <c r="AD29" i="10"/>
  <c r="AK40" i="10"/>
  <c r="AD7" i="10"/>
  <c r="AD12" i="10" s="1"/>
  <c r="AD15" i="10"/>
  <c r="V41" i="10"/>
  <c r="T41" i="10"/>
  <c r="R41" i="10"/>
  <c r="S41" i="10"/>
  <c r="Q41" i="10"/>
  <c r="U41" i="10"/>
  <c r="W40" i="10"/>
  <c r="U40" i="10"/>
  <c r="S40" i="10"/>
  <c r="W39" i="10"/>
  <c r="U39" i="10"/>
  <c r="S39" i="10"/>
  <c r="W38" i="10"/>
  <c r="U38" i="10"/>
  <c r="S38" i="10"/>
  <c r="W37" i="10"/>
  <c r="U37" i="10"/>
  <c r="S37" i="10"/>
  <c r="W36" i="10"/>
  <c r="U36" i="10"/>
  <c r="S36" i="10"/>
  <c r="W35" i="10"/>
  <c r="U35" i="10"/>
  <c r="S35" i="10"/>
  <c r="W34" i="10"/>
  <c r="U34" i="10"/>
  <c r="S34" i="10"/>
  <c r="W33" i="10"/>
  <c r="U33" i="10"/>
  <c r="S33" i="10"/>
  <c r="W32" i="10"/>
  <c r="U32" i="10"/>
  <c r="S32" i="10"/>
  <c r="W31" i="10"/>
  <c r="U31" i="10"/>
  <c r="S31" i="10"/>
  <c r="W30" i="10"/>
  <c r="U30" i="10"/>
  <c r="S30" i="10"/>
  <c r="W29" i="10"/>
  <c r="U29" i="10"/>
  <c r="S29" i="10"/>
  <c r="W28" i="10"/>
  <c r="U28" i="10"/>
  <c r="S28" i="10"/>
  <c r="W27" i="10"/>
  <c r="U27" i="10"/>
  <c r="S27" i="10"/>
  <c r="W26" i="10"/>
  <c r="U26" i="10"/>
  <c r="S26" i="10"/>
  <c r="W25" i="10"/>
  <c r="U25" i="10"/>
  <c r="S25" i="10"/>
  <c r="W24" i="10"/>
  <c r="U24" i="10"/>
  <c r="S24" i="10"/>
  <c r="W23" i="10"/>
  <c r="U23" i="10"/>
  <c r="S23" i="10"/>
  <c r="W22" i="10"/>
  <c r="U22" i="10"/>
  <c r="S22" i="10"/>
  <c r="W21" i="10"/>
  <c r="U21" i="10"/>
  <c r="S21" i="10"/>
  <c r="W20" i="10"/>
  <c r="U20" i="10"/>
  <c r="S20" i="10"/>
  <c r="W19" i="10"/>
  <c r="U19" i="10"/>
  <c r="S19" i="10"/>
  <c r="W18" i="10"/>
  <c r="U18" i="10"/>
  <c r="S18" i="10"/>
  <c r="W17" i="10"/>
  <c r="U17" i="10"/>
  <c r="S17" i="10"/>
  <c r="W16" i="10"/>
  <c r="U16" i="10"/>
  <c r="S16" i="10"/>
  <c r="W15" i="10"/>
  <c r="U15" i="10"/>
  <c r="S15" i="10"/>
  <c r="W14" i="10"/>
  <c r="U14" i="10"/>
  <c r="S14" i="10"/>
  <c r="W13" i="10"/>
  <c r="U13" i="10"/>
  <c r="S13" i="10"/>
  <c r="W12" i="10"/>
  <c r="U12" i="10"/>
  <c r="S12" i="10"/>
  <c r="W11" i="10"/>
  <c r="U11" i="10"/>
  <c r="S11" i="10"/>
  <c r="W10" i="10"/>
  <c r="U10" i="10"/>
  <c r="S10" i="10"/>
  <c r="V9" i="10"/>
  <c r="V42" i="10" s="1"/>
  <c r="T9" i="10"/>
  <c r="R9" i="10"/>
  <c r="S9" i="10" s="1"/>
  <c r="Q9" i="10"/>
  <c r="V8" i="10"/>
  <c r="Q8" i="10"/>
  <c r="S5" i="10"/>
  <c r="Z5" i="10"/>
  <c r="E5" i="7"/>
  <c r="D8" i="7" s="1"/>
  <c r="AK7" i="10"/>
  <c r="AI7" i="10"/>
  <c r="AE11" i="10"/>
  <c r="AE12" i="10"/>
  <c r="AE13" i="10"/>
  <c r="AE14" i="10"/>
  <c r="AE15" i="10"/>
  <c r="AE16" i="10"/>
  <c r="AE17" i="10"/>
  <c r="AE18" i="10"/>
  <c r="AE19" i="10"/>
  <c r="AE20" i="10"/>
  <c r="AE21" i="10"/>
  <c r="AE22" i="10"/>
  <c r="AE23" i="10"/>
  <c r="AE24" i="10"/>
  <c r="AE25" i="10"/>
  <c r="AE26" i="10"/>
  <c r="AE27" i="10"/>
  <c r="AE28" i="10"/>
  <c r="AE29" i="10"/>
  <c r="AE30" i="10"/>
  <c r="AE31" i="10"/>
  <c r="AE32" i="10"/>
  <c r="AE33" i="10"/>
  <c r="AE34" i="10"/>
  <c r="AE35" i="10"/>
  <c r="AE36" i="10"/>
  <c r="AE37" i="10"/>
  <c r="AE38" i="10"/>
  <c r="AG38" i="10" s="1"/>
  <c r="AE39" i="10"/>
  <c r="AE40" i="10"/>
  <c r="AE10" i="10"/>
  <c r="AF9" i="10"/>
  <c r="AF7" i="10"/>
  <c r="AE7" i="10"/>
  <c r="Y9" i="10"/>
  <c r="X9" i="10"/>
  <c r="Z9" i="10" s="1"/>
  <c r="X41" i="10"/>
  <c r="Y41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31" i="10"/>
  <c r="Z32" i="10"/>
  <c r="Z33" i="10"/>
  <c r="Z34" i="10"/>
  <c r="Z35" i="10"/>
  <c r="Z36" i="10"/>
  <c r="Z37" i="10"/>
  <c r="Z38" i="10"/>
  <c r="Z39" i="10"/>
  <c r="Z40" i="10"/>
  <c r="Z10" i="10"/>
  <c r="AD40" i="10"/>
  <c r="AD11" i="10"/>
  <c r="AD13" i="10"/>
  <c r="AD16" i="10"/>
  <c r="AD23" i="10"/>
  <c r="AD24" i="10"/>
  <c r="AD27" i="10"/>
  <c r="AD31" i="10"/>
  <c r="AD34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10" i="10"/>
  <c r="AA9" i="10"/>
  <c r="V10" i="7"/>
  <c r="H12" i="5" s="1"/>
  <c r="U10" i="7"/>
  <c r="G12" i="5" s="1"/>
  <c r="Z12" i="5" s="1"/>
  <c r="V7" i="7"/>
  <c r="F9" i="5"/>
  <c r="Z41" i="10"/>
  <c r="AG7" i="10"/>
  <c r="C70" i="5"/>
  <c r="F5" i="5"/>
  <c r="AA41" i="10"/>
  <c r="AB41" i="10" s="1"/>
  <c r="AL40" i="10"/>
  <c r="AI40" i="10"/>
  <c r="AF40" i="10"/>
  <c r="AL39" i="10"/>
  <c r="AI39" i="10"/>
  <c r="AF39" i="10"/>
  <c r="AL38" i="10"/>
  <c r="AI38" i="10"/>
  <c r="AF38" i="10"/>
  <c r="AL37" i="10"/>
  <c r="AI37" i="10"/>
  <c r="AF37" i="10"/>
  <c r="AL36" i="10"/>
  <c r="AI36" i="10"/>
  <c r="AF36" i="10"/>
  <c r="AL35" i="10"/>
  <c r="AI35" i="10"/>
  <c r="AF35" i="10"/>
  <c r="AL34" i="10"/>
  <c r="AK34" i="10"/>
  <c r="AI34" i="10"/>
  <c r="AF34" i="10"/>
  <c r="AL33" i="10"/>
  <c r="AN33" i="10" s="1"/>
  <c r="AI33" i="10"/>
  <c r="AF33" i="10"/>
  <c r="AL32" i="10"/>
  <c r="AI32" i="10"/>
  <c r="AF32" i="10"/>
  <c r="AL31" i="10"/>
  <c r="AK31" i="10"/>
  <c r="AI31" i="10"/>
  <c r="AF31" i="10"/>
  <c r="AL30" i="10"/>
  <c r="AI30" i="10"/>
  <c r="AF30" i="10"/>
  <c r="AL29" i="10"/>
  <c r="AN29" i="10" s="1"/>
  <c r="AK29" i="10"/>
  <c r="AI29" i="10"/>
  <c r="AF29" i="10"/>
  <c r="AL28" i="10"/>
  <c r="AI28" i="10"/>
  <c r="AF28" i="10"/>
  <c r="AL27" i="10"/>
  <c r="AN27" i="10" s="1"/>
  <c r="AK27" i="10"/>
  <c r="AI27" i="10"/>
  <c r="AF27" i="10"/>
  <c r="AL26" i="10"/>
  <c r="AK26" i="10"/>
  <c r="AM26" i="10" s="1"/>
  <c r="AI26" i="10"/>
  <c r="AF26" i="10"/>
  <c r="AL25" i="10"/>
  <c r="AN25" i="10" s="1"/>
  <c r="AI25" i="10"/>
  <c r="AF25" i="10"/>
  <c r="AL24" i="10"/>
  <c r="AK24" i="10"/>
  <c r="AI24" i="10"/>
  <c r="AF24" i="10"/>
  <c r="AL23" i="10"/>
  <c r="AK23" i="10"/>
  <c r="AI23" i="10"/>
  <c r="AB23" i="5"/>
  <c r="AF23" i="10"/>
  <c r="Z23" i="5"/>
  <c r="AL22" i="10"/>
  <c r="AI22" i="10"/>
  <c r="AF22" i="10"/>
  <c r="AG22" i="10" s="1"/>
  <c r="AL21" i="10"/>
  <c r="AI21" i="10"/>
  <c r="AB21" i="5" s="1"/>
  <c r="AF21" i="10"/>
  <c r="AA21" i="5" s="1"/>
  <c r="AL20" i="10"/>
  <c r="AI20" i="10"/>
  <c r="AF20" i="10"/>
  <c r="AG20" i="10" s="1"/>
  <c r="AL19" i="10"/>
  <c r="AI19" i="10"/>
  <c r="AJ19" i="10" s="1"/>
  <c r="AF19" i="10"/>
  <c r="Z19" i="5"/>
  <c r="AL18" i="10"/>
  <c r="AK18" i="10"/>
  <c r="AI18" i="10"/>
  <c r="AF18" i="10"/>
  <c r="AL17" i="10"/>
  <c r="AI17" i="10"/>
  <c r="AF17" i="10"/>
  <c r="Z17" i="5"/>
  <c r="AL16" i="10"/>
  <c r="AK16" i="10"/>
  <c r="AI16" i="10"/>
  <c r="AF16" i="10"/>
  <c r="Z16" i="5"/>
  <c r="AL15" i="10"/>
  <c r="AN15" i="10" s="1"/>
  <c r="AK15" i="10"/>
  <c r="AI15" i="10"/>
  <c r="AJ15" i="10" s="1"/>
  <c r="AF15" i="10"/>
  <c r="F15" i="5"/>
  <c r="AL14" i="10"/>
  <c r="AI14" i="10"/>
  <c r="AB14" i="5" s="1"/>
  <c r="AF14" i="10"/>
  <c r="F14" i="5"/>
  <c r="AL13" i="10"/>
  <c r="AK13" i="10"/>
  <c r="AI13" i="10"/>
  <c r="AF13" i="10"/>
  <c r="F13" i="5"/>
  <c r="AL12" i="10"/>
  <c r="AK12" i="10"/>
  <c r="AI12" i="10"/>
  <c r="AF12" i="10"/>
  <c r="F12" i="5"/>
  <c r="AL11" i="10"/>
  <c r="AK11" i="10"/>
  <c r="AI11" i="10"/>
  <c r="AJ11" i="10" s="1"/>
  <c r="AF11" i="10"/>
  <c r="Z11" i="5"/>
  <c r="F11" i="5"/>
  <c r="AL10" i="10"/>
  <c r="AI10" i="10"/>
  <c r="AF10" i="10"/>
  <c r="AA10" i="5" s="1"/>
  <c r="Z10" i="5"/>
  <c r="D70" i="5"/>
  <c r="AD8" i="10"/>
  <c r="AL8" i="10"/>
  <c r="AA8" i="10"/>
  <c r="AI8" i="10"/>
  <c r="AJ8" i="10" s="1"/>
  <c r="X8" i="10"/>
  <c r="AF8" i="10"/>
  <c r="AG8" i="10"/>
  <c r="AK8" i="10"/>
  <c r="AM8" i="10" s="1"/>
  <c r="AL7" i="10"/>
  <c r="AB7" i="10"/>
  <c r="S41" i="7"/>
  <c r="T41" i="7" s="1"/>
  <c r="R41" i="7"/>
  <c r="M41" i="7"/>
  <c r="L41" i="7"/>
  <c r="D41" i="7"/>
  <c r="C41" i="7"/>
  <c r="V40" i="7"/>
  <c r="U40" i="7"/>
  <c r="T40" i="7"/>
  <c r="N40" i="7"/>
  <c r="E40" i="7"/>
  <c r="V39" i="7"/>
  <c r="U39" i="7"/>
  <c r="W39" i="7" s="1"/>
  <c r="T39" i="7"/>
  <c r="N39" i="7"/>
  <c r="E39" i="7"/>
  <c r="V38" i="7"/>
  <c r="U38" i="7"/>
  <c r="T38" i="7"/>
  <c r="N38" i="7"/>
  <c r="E38" i="7"/>
  <c r="V37" i="7"/>
  <c r="U37" i="7"/>
  <c r="T37" i="7"/>
  <c r="N37" i="7"/>
  <c r="E37" i="7"/>
  <c r="V32" i="7"/>
  <c r="U32" i="7"/>
  <c r="T32" i="7"/>
  <c r="N32" i="7"/>
  <c r="E32" i="7"/>
  <c r="V31" i="7"/>
  <c r="U31" i="7"/>
  <c r="W31" i="7" s="1"/>
  <c r="T31" i="7"/>
  <c r="N31" i="7"/>
  <c r="E31" i="7"/>
  <c r="V30" i="7"/>
  <c r="U30" i="7"/>
  <c r="T30" i="7"/>
  <c r="N30" i="7"/>
  <c r="E30" i="7"/>
  <c r="V29" i="7"/>
  <c r="U29" i="7"/>
  <c r="T29" i="7"/>
  <c r="N29" i="7"/>
  <c r="E29" i="7"/>
  <c r="V28" i="7"/>
  <c r="U28" i="7"/>
  <c r="T28" i="7"/>
  <c r="N28" i="7"/>
  <c r="E28" i="7"/>
  <c r="V27" i="7"/>
  <c r="U27" i="7"/>
  <c r="W27" i="7" s="1"/>
  <c r="T27" i="7"/>
  <c r="N27" i="7"/>
  <c r="E27" i="7"/>
  <c r="V26" i="7"/>
  <c r="U26" i="7"/>
  <c r="T26" i="7"/>
  <c r="N26" i="7"/>
  <c r="E26" i="7"/>
  <c r="V25" i="7"/>
  <c r="U25" i="7"/>
  <c r="T25" i="7"/>
  <c r="N25" i="7"/>
  <c r="E25" i="7"/>
  <c r="V24" i="7"/>
  <c r="U24" i="7"/>
  <c r="T24" i="7"/>
  <c r="N24" i="7"/>
  <c r="E24" i="7"/>
  <c r="T10" i="7"/>
  <c r="N10" i="7"/>
  <c r="E10" i="7"/>
  <c r="S9" i="7"/>
  <c r="S42" i="7" s="1"/>
  <c r="R9" i="7"/>
  <c r="R42" i="7" s="1"/>
  <c r="M9" i="7"/>
  <c r="M42" i="7" s="1"/>
  <c r="L9" i="7"/>
  <c r="L42" i="7" s="1"/>
  <c r="D9" i="7"/>
  <c r="V9" i="7" s="1"/>
  <c r="H9" i="5" s="1"/>
  <c r="C9" i="7"/>
  <c r="T5" i="7"/>
  <c r="S8" i="7" s="1"/>
  <c r="N5" i="7"/>
  <c r="M8" i="7" s="1"/>
  <c r="C9" i="4"/>
  <c r="R8" i="7"/>
  <c r="AG10" i="10"/>
  <c r="W24" i="7"/>
  <c r="W26" i="7"/>
  <c r="W28" i="7"/>
  <c r="W30" i="7"/>
  <c r="W32" i="7"/>
  <c r="W38" i="7"/>
  <c r="W40" i="7"/>
  <c r="W25" i="7"/>
  <c r="W29" i="7"/>
  <c r="W37" i="7"/>
  <c r="AM12" i="10"/>
  <c r="AG12" i="10"/>
  <c r="AG16" i="10"/>
  <c r="AN17" i="10"/>
  <c r="AN21" i="10"/>
  <c r="AG24" i="10"/>
  <c r="AG28" i="10"/>
  <c r="AG32" i="10"/>
  <c r="AG36" i="10"/>
  <c r="AG40" i="10"/>
  <c r="AA14" i="5"/>
  <c r="AN16" i="10"/>
  <c r="AJ18" i="10"/>
  <c r="AB18" i="5"/>
  <c r="AN24" i="10"/>
  <c r="AN32" i="10"/>
  <c r="AN36" i="10"/>
  <c r="AN40" i="10"/>
  <c r="AN13" i="10"/>
  <c r="AJ23" i="10"/>
  <c r="AJ27" i="10"/>
  <c r="AJ31" i="10"/>
  <c r="AJ35" i="10"/>
  <c r="AN37" i="10"/>
  <c r="AJ39" i="10"/>
  <c r="AG13" i="10"/>
  <c r="AM15" i="10"/>
  <c r="AJ16" i="10"/>
  <c r="AG17" i="10"/>
  <c r="AG25" i="10"/>
  <c r="AN26" i="10"/>
  <c r="AM27" i="10"/>
  <c r="AG29" i="10"/>
  <c r="AJ32" i="10"/>
  <c r="AG33" i="10"/>
  <c r="AN34" i="10"/>
  <c r="AJ36" i="10"/>
  <c r="AG37" i="10"/>
  <c r="F10" i="5"/>
  <c r="AM16" i="10"/>
  <c r="AJ17" i="10"/>
  <c r="AJ21" i="10"/>
  <c r="AN23" i="10"/>
  <c r="AM24" i="10"/>
  <c r="AJ25" i="10"/>
  <c r="AJ29" i="10"/>
  <c r="AN31" i="10"/>
  <c r="AJ33" i="10"/>
  <c r="AN35" i="10"/>
  <c r="AJ37" i="10"/>
  <c r="AG15" i="10"/>
  <c r="AG19" i="10"/>
  <c r="AG27" i="10"/>
  <c r="AG35" i="10"/>
  <c r="W10" i="7"/>
  <c r="AA42" i="10"/>
  <c r="AL9" i="10"/>
  <c r="AJ10" i="10"/>
  <c r="T7" i="10"/>
  <c r="T8" i="10" s="1"/>
  <c r="W8" i="10" s="1"/>
  <c r="W19" i="7" l="1"/>
  <c r="G21" i="5"/>
  <c r="I21" i="5"/>
  <c r="W16" i="7"/>
  <c r="H18" i="5"/>
  <c r="I18" i="5" s="1"/>
  <c r="AA18" i="5"/>
  <c r="W15" i="7"/>
  <c r="H17" i="5"/>
  <c r="W18" i="7"/>
  <c r="I20" i="5"/>
  <c r="Z20" i="5"/>
  <c r="W17" i="7"/>
  <c r="H19" i="5"/>
  <c r="AK9" i="21"/>
  <c r="AC43" i="21"/>
  <c r="C8" i="7"/>
  <c r="D42" i="7"/>
  <c r="E41" i="7"/>
  <c r="J13" i="4"/>
  <c r="K13" i="4" s="1"/>
  <c r="I12" i="5"/>
  <c r="W13" i="7"/>
  <c r="W14" i="7"/>
  <c r="H16" i="5"/>
  <c r="W11" i="7"/>
  <c r="G13" i="5"/>
  <c r="Z13" i="5" s="1"/>
  <c r="AC13" i="5" s="1"/>
  <c r="I14" i="5"/>
  <c r="I15" i="5"/>
  <c r="G70" i="5"/>
  <c r="AM42" i="21"/>
  <c r="AJ9" i="21"/>
  <c r="F70" i="5"/>
  <c r="BF13" i="19"/>
  <c r="BG15" i="19"/>
  <c r="BG16" i="19"/>
  <c r="BG11" i="19"/>
  <c r="BG19" i="19"/>
  <c r="AA36" i="5"/>
  <c r="AC36" i="5" s="1"/>
  <c r="L36" i="5"/>
  <c r="AA33" i="5"/>
  <c r="AC33" i="5" s="1"/>
  <c r="L33" i="5"/>
  <c r="BG12" i="19"/>
  <c r="J29" i="5"/>
  <c r="Z29" i="5" s="1"/>
  <c r="BD14" i="19"/>
  <c r="K31" i="5"/>
  <c r="BF17" i="19"/>
  <c r="K34" i="5"/>
  <c r="L27" i="5"/>
  <c r="AA27" i="5"/>
  <c r="AA35" i="5"/>
  <c r="AC35" i="5" s="1"/>
  <c r="L35" i="5"/>
  <c r="AA32" i="5"/>
  <c r="AC32" i="5" s="1"/>
  <c r="L32" i="5"/>
  <c r="L28" i="5"/>
  <c r="AA28" i="5"/>
  <c r="AC28" i="5" s="1"/>
  <c r="L30" i="5"/>
  <c r="AA30" i="5"/>
  <c r="AC30" i="5" s="1"/>
  <c r="L5" i="5"/>
  <c r="Z27" i="5"/>
  <c r="AA29" i="5"/>
  <c r="U70" i="5"/>
  <c r="BF10" i="19"/>
  <c r="BD13" i="19"/>
  <c r="BG28" i="19"/>
  <c r="BG27" i="19"/>
  <c r="AQ9" i="19"/>
  <c r="P8" i="19"/>
  <c r="V9" i="19"/>
  <c r="L102" i="19"/>
  <c r="L9" i="19"/>
  <c r="S102" i="19"/>
  <c r="K41" i="7"/>
  <c r="N41" i="7"/>
  <c r="W22" i="7"/>
  <c r="AE42" i="21"/>
  <c r="AI42" i="21"/>
  <c r="AG42" i="21"/>
  <c r="AE9" i="21"/>
  <c r="AL9" i="21"/>
  <c r="BD10" i="19"/>
  <c r="BG41" i="19"/>
  <c r="BG39" i="19"/>
  <c r="BG33" i="19"/>
  <c r="AH8" i="19"/>
  <c r="F102" i="19"/>
  <c r="BG51" i="19"/>
  <c r="BG26" i="19"/>
  <c r="BG22" i="19"/>
  <c r="BG18" i="19"/>
  <c r="AB9" i="19"/>
  <c r="AD8" i="19"/>
  <c r="AG8" i="19" s="1"/>
  <c r="H102" i="19"/>
  <c r="BA9" i="19"/>
  <c r="AI9" i="19"/>
  <c r="BG48" i="19"/>
  <c r="BD45" i="19"/>
  <c r="BD44" i="19"/>
  <c r="BF43" i="19"/>
  <c r="BD42" i="19"/>
  <c r="BD38" i="19"/>
  <c r="BD12" i="19"/>
  <c r="Y15" i="5"/>
  <c r="I17" i="4"/>
  <c r="Y13" i="5"/>
  <c r="Y17" i="5"/>
  <c r="AC10" i="5"/>
  <c r="Y19" i="5"/>
  <c r="Y12" i="5"/>
  <c r="S8" i="5"/>
  <c r="BF38" i="19"/>
  <c r="BD31" i="19"/>
  <c r="BD30" i="19"/>
  <c r="BD29" i="19"/>
  <c r="Q103" i="19"/>
  <c r="BD96" i="19"/>
  <c r="BD93" i="19"/>
  <c r="BD92" i="19"/>
  <c r="BD89" i="19"/>
  <c r="BD87" i="19"/>
  <c r="BD86" i="19"/>
  <c r="BD80" i="19"/>
  <c r="BD74" i="19"/>
  <c r="BD70" i="19"/>
  <c r="BG30" i="19"/>
  <c r="BG29" i="19"/>
  <c r="Q8" i="19"/>
  <c r="S8" i="19" s="1"/>
  <c r="BD98" i="19"/>
  <c r="BG101" i="19"/>
  <c r="BG98" i="19"/>
  <c r="BF93" i="19"/>
  <c r="BF92" i="19"/>
  <c r="BG91" i="19"/>
  <c r="BF90" i="19"/>
  <c r="BG85" i="19"/>
  <c r="BF84" i="19"/>
  <c r="BF80" i="19"/>
  <c r="BD49" i="19"/>
  <c r="BG37" i="19"/>
  <c r="BG36" i="19"/>
  <c r="BD22" i="19"/>
  <c r="BD21" i="19"/>
  <c r="BD20" i="19"/>
  <c r="BD18" i="19"/>
  <c r="BD16" i="19"/>
  <c r="BG13" i="19"/>
  <c r="BD58" i="19"/>
  <c r="BG88" i="19"/>
  <c r="BG81" i="19"/>
  <c r="BD55" i="19"/>
  <c r="BD54" i="19"/>
  <c r="BG35" i="19"/>
  <c r="BG34" i="19"/>
  <c r="BD24" i="19"/>
  <c r="BD15" i="19"/>
  <c r="BF16" i="19"/>
  <c r="BG96" i="19"/>
  <c r="BF63" i="19"/>
  <c r="BG62" i="19"/>
  <c r="BG61" i="19"/>
  <c r="BG60" i="19"/>
  <c r="BF59" i="19"/>
  <c r="BF57" i="19"/>
  <c r="BF55" i="19"/>
  <c r="BG43" i="19"/>
  <c r="BG42" i="19"/>
  <c r="BF32" i="19"/>
  <c r="BF24" i="19"/>
  <c r="BF15" i="19"/>
  <c r="BF18" i="19"/>
  <c r="BF26" i="19"/>
  <c r="BF29" i="19"/>
  <c r="BF88" i="19"/>
  <c r="BG80" i="19"/>
  <c r="BF42" i="19"/>
  <c r="BF98" i="19"/>
  <c r="BD91" i="19"/>
  <c r="BF81" i="19"/>
  <c r="BF78" i="19"/>
  <c r="BF77" i="19"/>
  <c r="BF71" i="19"/>
  <c r="BF69" i="19"/>
  <c r="BD68" i="19"/>
  <c r="BF65" i="19"/>
  <c r="BF40" i="19"/>
  <c r="BD36" i="19"/>
  <c r="BD34" i="19"/>
  <c r="BD27" i="19"/>
  <c r="BF20" i="19"/>
  <c r="BF19" i="19"/>
  <c r="BD84" i="19"/>
  <c r="BD79" i="19"/>
  <c r="BD75" i="19"/>
  <c r="BD72" i="19"/>
  <c r="BF96" i="19"/>
  <c r="BG53" i="19"/>
  <c r="BF52" i="19"/>
  <c r="BD46" i="19"/>
  <c r="BF27" i="19"/>
  <c r="BF23" i="19"/>
  <c r="BF12" i="19"/>
  <c r="BD100" i="19"/>
  <c r="BF86" i="19"/>
  <c r="BF82" i="19"/>
  <c r="BF76" i="19"/>
  <c r="BG74" i="19"/>
  <c r="BF70" i="19"/>
  <c r="BG46" i="19"/>
  <c r="BG45" i="19"/>
  <c r="BF44" i="19"/>
  <c r="BG38" i="19"/>
  <c r="BD25" i="19"/>
  <c r="BG14" i="19"/>
  <c r="BG10" i="19"/>
  <c r="BF91" i="19"/>
  <c r="BD90" i="19"/>
  <c r="BG87" i="19"/>
  <c r="BF87" i="19"/>
  <c r="BF79" i="19"/>
  <c r="BG86" i="19"/>
  <c r="BF74" i="19"/>
  <c r="BG100" i="19"/>
  <c r="BG99" i="19"/>
  <c r="BG97" i="19"/>
  <c r="BF64" i="19"/>
  <c r="BA102" i="19"/>
  <c r="BD63" i="19"/>
  <c r="BD60" i="19"/>
  <c r="BG58" i="19"/>
  <c r="BD57" i="19"/>
  <c r="BD56" i="19"/>
  <c r="BD53" i="19"/>
  <c r="BD48" i="19"/>
  <c r="BD40" i="19"/>
  <c r="BF36" i="19"/>
  <c r="BD32" i="19"/>
  <c r="BD28" i="19"/>
  <c r="BG25" i="19"/>
  <c r="BG21" i="19"/>
  <c r="BD19" i="19"/>
  <c r="BF11" i="19"/>
  <c r="AJ8" i="19"/>
  <c r="AS8" i="19"/>
  <c r="BB9" i="19"/>
  <c r="K9" i="5" s="1"/>
  <c r="BF75" i="19"/>
  <c r="AV102" i="19"/>
  <c r="BG76" i="19"/>
  <c r="BG92" i="19"/>
  <c r="BG93" i="19"/>
  <c r="BG70" i="19"/>
  <c r="BF68" i="19"/>
  <c r="BG59" i="19"/>
  <c r="BD101" i="19"/>
  <c r="BF99" i="19"/>
  <c r="BD95" i="19"/>
  <c r="BD88" i="19"/>
  <c r="BD83" i="19"/>
  <c r="BG82" i="19"/>
  <c r="BD81" i="19"/>
  <c r="BD77" i="19"/>
  <c r="BD73" i="19"/>
  <c r="BD71" i="19"/>
  <c r="BD67" i="19"/>
  <c r="BG66" i="19"/>
  <c r="BG54" i="19"/>
  <c r="BD47" i="19"/>
  <c r="BD41" i="19"/>
  <c r="BD37" i="19"/>
  <c r="BD33" i="19"/>
  <c r="BI102" i="19"/>
  <c r="S9" i="19"/>
  <c r="V102" i="19"/>
  <c r="AC9" i="19"/>
  <c r="AC102" i="19"/>
  <c r="BC9" i="19"/>
  <c r="BF62" i="19"/>
  <c r="AL8" i="19"/>
  <c r="O9" i="19"/>
  <c r="BF83" i="19"/>
  <c r="BF73" i="19"/>
  <c r="BF67" i="19"/>
  <c r="BF61" i="19"/>
  <c r="AX102" i="19"/>
  <c r="G8" i="19"/>
  <c r="AT8" i="19"/>
  <c r="AX9" i="19"/>
  <c r="BF46" i="19"/>
  <c r="BD62" i="19"/>
  <c r="BF49" i="19"/>
  <c r="BF100" i="19"/>
  <c r="BD65" i="19"/>
  <c r="BD85" i="19"/>
  <c r="BD76" i="19"/>
  <c r="BD69" i="19"/>
  <c r="BG56" i="19"/>
  <c r="BD51" i="19"/>
  <c r="BD43" i="19"/>
  <c r="BD39" i="19"/>
  <c r="BD35" i="19"/>
  <c r="AK8" i="19"/>
  <c r="AQ102" i="19"/>
  <c r="BH102" i="19"/>
  <c r="AF13" i="16"/>
  <c r="AF17" i="16"/>
  <c r="AD10" i="16"/>
  <c r="AD14" i="16"/>
  <c r="AD13" i="16"/>
  <c r="AD17" i="16"/>
  <c r="L8" i="16"/>
  <c r="AF7" i="16"/>
  <c r="AF11" i="16"/>
  <c r="AC41" i="16"/>
  <c r="AF14" i="16"/>
  <c r="J9" i="16"/>
  <c r="AF10" i="16"/>
  <c r="L41" i="16"/>
  <c r="AF12" i="16"/>
  <c r="AD15" i="16"/>
  <c r="AF16" i="16"/>
  <c r="J41" i="16"/>
  <c r="AD9" i="16"/>
  <c r="AF41" i="16"/>
  <c r="AF25" i="16"/>
  <c r="AF29" i="16"/>
  <c r="AF33" i="16"/>
  <c r="AF37" i="16"/>
  <c r="AF22" i="16"/>
  <c r="AD23" i="16"/>
  <c r="AF26" i="16"/>
  <c r="AD27" i="16"/>
  <c r="AF30" i="16"/>
  <c r="AD31" i="16"/>
  <c r="AF34" i="16"/>
  <c r="AD35" i="16"/>
  <c r="AF38" i="16"/>
  <c r="AD39" i="16"/>
  <c r="G41" i="16"/>
  <c r="X42" i="16"/>
  <c r="AF21" i="16"/>
  <c r="AE9" i="16"/>
  <c r="AE42" i="16" s="1"/>
  <c r="AF18" i="16"/>
  <c r="AD19" i="16"/>
  <c r="G9" i="16"/>
  <c r="Y9" i="16"/>
  <c r="AF20" i="16"/>
  <c r="AD21" i="16"/>
  <c r="AF24" i="16"/>
  <c r="AD25" i="16"/>
  <c r="AF28" i="16"/>
  <c r="AD29" i="16"/>
  <c r="AF32" i="16"/>
  <c r="AD33" i="16"/>
  <c r="AF36" i="16"/>
  <c r="AD37" i="16"/>
  <c r="AF40" i="16"/>
  <c r="E41" i="16"/>
  <c r="N9" i="7"/>
  <c r="U9" i="7"/>
  <c r="U41" i="7"/>
  <c r="H41" i="7"/>
  <c r="V41" i="7"/>
  <c r="H9" i="7"/>
  <c r="T9" i="7"/>
  <c r="W34" i="7"/>
  <c r="P8" i="7"/>
  <c r="Q9" i="7"/>
  <c r="Q41" i="7"/>
  <c r="AH42" i="21"/>
  <c r="AB10" i="5"/>
  <c r="AB20" i="5"/>
  <c r="AN10" i="10"/>
  <c r="AM40" i="10"/>
  <c r="AJ40" i="10"/>
  <c r="AJ24" i="10"/>
  <c r="AN20" i="10"/>
  <c r="AA22" i="5"/>
  <c r="Y10" i="5"/>
  <c r="AN22" i="10"/>
  <c r="AG31" i="10"/>
  <c r="AN39" i="10"/>
  <c r="AJ28" i="10"/>
  <c r="AG21" i="10"/>
  <c r="AN28" i="10"/>
  <c r="AA15" i="5"/>
  <c r="AC15" i="5" s="1"/>
  <c r="AM31" i="10"/>
  <c r="AJ20" i="10"/>
  <c r="Y21" i="5"/>
  <c r="AN30" i="10"/>
  <c r="V42" i="7"/>
  <c r="E9" i="7"/>
  <c r="AB19" i="5"/>
  <c r="AA12" i="5"/>
  <c r="AC12" i="5" s="1"/>
  <c r="Z21" i="5"/>
  <c r="L8" i="7"/>
  <c r="AI41" i="10"/>
  <c r="G18" i="4"/>
  <c r="X42" i="10"/>
  <c r="AN14" i="10"/>
  <c r="AN19" i="10"/>
  <c r="AB9" i="10"/>
  <c r="F8" i="7"/>
  <c r="P9" i="10"/>
  <c r="AC42" i="16"/>
  <c r="W12" i="7"/>
  <c r="AM18" i="10"/>
  <c r="AJ22" i="10"/>
  <c r="AJ14" i="10"/>
  <c r="AM7" i="10"/>
  <c r="L9" i="10"/>
  <c r="AB8" i="5"/>
  <c r="Y11" i="5"/>
  <c r="AN12" i="10"/>
  <c r="AM13" i="10"/>
  <c r="AN18" i="10"/>
  <c r="AM23" i="10"/>
  <c r="AN38" i="10"/>
  <c r="AI9" i="10"/>
  <c r="W41" i="10"/>
  <c r="N41" i="10"/>
  <c r="U9" i="5"/>
  <c r="J17" i="4" s="1"/>
  <c r="F8" i="16"/>
  <c r="AF15" i="16"/>
  <c r="AF19" i="16"/>
  <c r="AF23" i="16"/>
  <c r="AF27" i="16"/>
  <c r="AF31" i="16"/>
  <c r="AF35" i="16"/>
  <c r="AF39" i="16"/>
  <c r="BD8" i="19"/>
  <c r="BG8" i="19"/>
  <c r="BF89" i="19"/>
  <c r="BG89" i="19"/>
  <c r="D8" i="16"/>
  <c r="AD12" i="16"/>
  <c r="AD16" i="16"/>
  <c r="AD20" i="16"/>
  <c r="AD24" i="16"/>
  <c r="AD28" i="16"/>
  <c r="AD32" i="16"/>
  <c r="AD36" i="16"/>
  <c r="AD40" i="16"/>
  <c r="AS103" i="19"/>
  <c r="AV9" i="19"/>
  <c r="AI102" i="19"/>
  <c r="AG102" i="19"/>
  <c r="C103" i="19"/>
  <c r="F9" i="19"/>
  <c r="H9" i="19"/>
  <c r="BF94" i="19"/>
  <c r="BD94" i="19"/>
  <c r="BF85" i="19"/>
  <c r="BC102" i="19"/>
  <c r="AB41" i="16"/>
  <c r="AD41" i="16" s="1"/>
  <c r="AG9" i="19"/>
  <c r="BF7" i="19"/>
  <c r="BG7" i="19"/>
  <c r="BF101" i="19"/>
  <c r="BD97" i="19"/>
  <c r="BF97" i="19"/>
  <c r="BF95" i="19"/>
  <c r="AB102" i="19"/>
  <c r="Z102" i="19"/>
  <c r="H40" i="23"/>
  <c r="I41" i="10"/>
  <c r="BB102" i="19"/>
  <c r="BG73" i="19"/>
  <c r="BD66" i="19"/>
  <c r="BD82" i="19"/>
  <c r="BE9" i="19"/>
  <c r="BD17" i="19"/>
  <c r="AL103" i="19"/>
  <c r="AP9" i="19"/>
  <c r="AN9" i="19"/>
  <c r="G40" i="23"/>
  <c r="H41" i="23"/>
  <c r="E41" i="10"/>
  <c r="D8" i="19"/>
  <c r="F8" i="19" s="1"/>
  <c r="AY9" i="19"/>
  <c r="AJ9" i="19"/>
  <c r="AH103" i="19"/>
  <c r="BG67" i="19"/>
  <c r="BG83" i="19"/>
  <c r="BF72" i="19"/>
  <c r="M8" i="19"/>
  <c r="J8" i="19"/>
  <c r="L8" i="19" s="1"/>
  <c r="I9" i="10"/>
  <c r="BE102" i="19"/>
  <c r="BD78" i="19"/>
  <c r="BG63" i="19"/>
  <c r="BF53" i="19"/>
  <c r="BG17" i="19"/>
  <c r="BD11" i="19"/>
  <c r="AP102" i="19"/>
  <c r="AN102" i="19"/>
  <c r="AA8" i="19"/>
  <c r="X8" i="19"/>
  <c r="Z8" i="19" s="1"/>
  <c r="AF42" i="21"/>
  <c r="Z9" i="19"/>
  <c r="F8" i="21"/>
  <c r="AI8" i="21" s="1"/>
  <c r="D8" i="21"/>
  <c r="AC8" i="21"/>
  <c r="AK8" i="21" s="1"/>
  <c r="V8" i="5" s="1"/>
  <c r="AD8" i="21"/>
  <c r="AL8" i="21" s="1"/>
  <c r="W8" i="5" s="1"/>
  <c r="AJ26" i="10"/>
  <c r="AG26" i="10"/>
  <c r="T42" i="10"/>
  <c r="AF42" i="10"/>
  <c r="AJ7" i="10"/>
  <c r="AM11" i="10"/>
  <c r="AJ38" i="10"/>
  <c r="AA11" i="5"/>
  <c r="AN11" i="10"/>
  <c r="AL41" i="10"/>
  <c r="AN41" i="10" s="1"/>
  <c r="AB12" i="5"/>
  <c r="AJ13" i="10"/>
  <c r="AB16" i="5"/>
  <c r="AB17" i="5"/>
  <c r="AK19" i="10"/>
  <c r="AM19" i="10" s="1"/>
  <c r="AD19" i="10"/>
  <c r="AK35" i="10"/>
  <c r="AM35" i="10" s="1"/>
  <c r="AD35" i="10"/>
  <c r="AG18" i="10"/>
  <c r="X14" i="4"/>
  <c r="C14" i="4" s="1"/>
  <c r="AN7" i="10"/>
  <c r="AG30" i="10"/>
  <c r="AG11" i="10"/>
  <c r="AJ30" i="10"/>
  <c r="AB22" i="5"/>
  <c r="AI42" i="10"/>
  <c r="AL42" i="10"/>
  <c r="AB7" i="5"/>
  <c r="AJ34" i="10"/>
  <c r="AG34" i="10"/>
  <c r="AM29" i="10"/>
  <c r="AJ12" i="10"/>
  <c r="AN8" i="10"/>
  <c r="Y16" i="5"/>
  <c r="AF41" i="10"/>
  <c r="U9" i="10"/>
  <c r="AD21" i="10"/>
  <c r="AK21" i="10"/>
  <c r="AM21" i="10" s="1"/>
  <c r="G9" i="10"/>
  <c r="AH9" i="10"/>
  <c r="AH42" i="10" s="1"/>
  <c r="F42" i="10"/>
  <c r="AG14" i="10"/>
  <c r="AE41" i="10"/>
  <c r="AD37" i="10"/>
  <c r="AK37" i="10"/>
  <c r="AM37" i="10" s="1"/>
  <c r="F17" i="4"/>
  <c r="AE9" i="10"/>
  <c r="AG9" i="10" s="1"/>
  <c r="E9" i="10"/>
  <c r="AG23" i="10"/>
  <c r="AM34" i="10"/>
  <c r="AG39" i="10"/>
  <c r="W9" i="10"/>
  <c r="H42" i="10"/>
  <c r="I17" i="5" l="1"/>
  <c r="AA17" i="5"/>
  <c r="AC17" i="5" s="1"/>
  <c r="I19" i="5"/>
  <c r="AA19" i="5"/>
  <c r="AC19" i="5" s="1"/>
  <c r="AC29" i="5"/>
  <c r="W9" i="5"/>
  <c r="AL43" i="21"/>
  <c r="X9" i="5"/>
  <c r="X71" i="5" s="1"/>
  <c r="AJ43" i="21"/>
  <c r="V9" i="5"/>
  <c r="AK43" i="21"/>
  <c r="L29" i="5"/>
  <c r="J70" i="5"/>
  <c r="I5" i="5"/>
  <c r="G8" i="5" s="1"/>
  <c r="I13" i="5"/>
  <c r="I16" i="5"/>
  <c r="AA16" i="5"/>
  <c r="AC16" i="5" s="1"/>
  <c r="H70" i="5"/>
  <c r="I70" i="5" s="1"/>
  <c r="W9" i="7"/>
  <c r="G9" i="5"/>
  <c r="K70" i="5"/>
  <c r="L70" i="5" s="1"/>
  <c r="BA103" i="19"/>
  <c r="J9" i="5"/>
  <c r="M12" i="4" s="1"/>
  <c r="L31" i="5"/>
  <c r="AA31" i="5"/>
  <c r="AC31" i="5" s="1"/>
  <c r="AA34" i="5"/>
  <c r="AC34" i="5" s="1"/>
  <c r="L34" i="5"/>
  <c r="M13" i="4"/>
  <c r="AC27" i="5"/>
  <c r="AC8" i="19"/>
  <c r="AM8" i="21"/>
  <c r="AM9" i="21"/>
  <c r="AV8" i="19"/>
  <c r="V8" i="19"/>
  <c r="C17" i="4"/>
  <c r="BD102" i="19"/>
  <c r="AN8" i="19"/>
  <c r="BD9" i="19"/>
  <c r="AY8" i="19"/>
  <c r="AQ8" i="19"/>
  <c r="AF9" i="16"/>
  <c r="W41" i="7"/>
  <c r="AJ41" i="10"/>
  <c r="AJ9" i="10"/>
  <c r="H8" i="19"/>
  <c r="AE8" i="16"/>
  <c r="G8" i="16"/>
  <c r="AA20" i="5"/>
  <c r="AC20" i="5" s="1"/>
  <c r="Y20" i="5"/>
  <c r="AD32" i="10"/>
  <c r="AK32" i="10"/>
  <c r="AM32" i="10" s="1"/>
  <c r="AN9" i="10"/>
  <c r="AA9" i="5"/>
  <c r="BF9" i="19"/>
  <c r="BE103" i="19"/>
  <c r="BG9" i="19"/>
  <c r="E8" i="16"/>
  <c r="AC8" i="16"/>
  <c r="AD8" i="16" s="1"/>
  <c r="AG41" i="10"/>
  <c r="BF102" i="19"/>
  <c r="BG102" i="19"/>
  <c r="O8" i="19"/>
  <c r="AC21" i="5"/>
  <c r="AE8" i="21"/>
  <c r="AG8" i="21"/>
  <c r="AH8" i="21" s="1"/>
  <c r="E8" i="21"/>
  <c r="AD17" i="10"/>
  <c r="AK17" i="10"/>
  <c r="AM17" i="10" s="1"/>
  <c r="AK38" i="10"/>
  <c r="AM38" i="10" s="1"/>
  <c r="AD38" i="10"/>
  <c r="AK20" i="10"/>
  <c r="AM20" i="10" s="1"/>
  <c r="AD20" i="10"/>
  <c r="AD41" i="10"/>
  <c r="AK10" i="10"/>
  <c r="AD10" i="10"/>
  <c r="Y23" i="5"/>
  <c r="AA23" i="5"/>
  <c r="AC23" i="5" s="1"/>
  <c r="W70" i="5"/>
  <c r="Z22" i="5"/>
  <c r="AC22" i="5" s="1"/>
  <c r="Y22" i="5"/>
  <c r="Y13" i="4"/>
  <c r="Z13" i="4" s="1"/>
  <c r="AK22" i="10"/>
  <c r="AM22" i="10" s="1"/>
  <c r="AD22" i="10"/>
  <c r="AD25" i="10"/>
  <c r="AK25" i="10"/>
  <c r="AM25" i="10" s="1"/>
  <c r="AK39" i="10"/>
  <c r="AM39" i="10" s="1"/>
  <c r="AD39" i="10"/>
  <c r="AD33" i="10"/>
  <c r="AK33" i="10"/>
  <c r="AM33" i="10" s="1"/>
  <c r="AD14" i="10"/>
  <c r="AK14" i="10"/>
  <c r="AM14" i="10" s="1"/>
  <c r="AK36" i="10"/>
  <c r="AM36" i="10" s="1"/>
  <c r="AD36" i="10"/>
  <c r="G17" i="4"/>
  <c r="G16" i="4"/>
  <c r="H14" i="4"/>
  <c r="G19" i="4"/>
  <c r="G15" i="4"/>
  <c r="X17" i="4"/>
  <c r="AB13" i="5"/>
  <c r="AB15" i="5"/>
  <c r="Y5" i="5"/>
  <c r="Z18" i="5"/>
  <c r="Y18" i="5"/>
  <c r="AC11" i="5"/>
  <c r="AK28" i="10"/>
  <c r="AM28" i="10" s="1"/>
  <c r="AD28" i="10"/>
  <c r="AD30" i="10"/>
  <c r="AK30" i="10"/>
  <c r="AM30" i="10" s="1"/>
  <c r="AE42" i="10"/>
  <c r="AB11" i="5"/>
  <c r="X70" i="5"/>
  <c r="V70" i="5"/>
  <c r="Z14" i="5"/>
  <c r="Y14" i="5"/>
  <c r="Y14" i="4" l="1"/>
  <c r="Z14" i="4" s="1"/>
  <c r="J12" i="4"/>
  <c r="I9" i="5"/>
  <c r="L9" i="5"/>
  <c r="M19" i="4"/>
  <c r="M15" i="4"/>
  <c r="M18" i="4"/>
  <c r="M16" i="4"/>
  <c r="N12" i="4"/>
  <c r="Y9" i="5"/>
  <c r="Y12" i="4"/>
  <c r="Z9" i="5"/>
  <c r="AF8" i="16"/>
  <c r="AB70" i="5"/>
  <c r="AC14" i="5"/>
  <c r="Z70" i="5"/>
  <c r="AM10" i="10"/>
  <c r="AK41" i="10"/>
  <c r="AM41" i="10" s="1"/>
  <c r="AC18" i="5"/>
  <c r="Y19" i="4"/>
  <c r="Y70" i="5"/>
  <c r="AA70" i="5"/>
  <c r="AK9" i="10"/>
  <c r="AD9" i="10"/>
  <c r="Y17" i="4" l="1"/>
  <c r="D14" i="4"/>
  <c r="E14" i="4" s="1"/>
  <c r="J18" i="4"/>
  <c r="J16" i="4"/>
  <c r="Y15" i="4"/>
  <c r="Z12" i="4"/>
  <c r="Y18" i="4"/>
  <c r="Y16" i="4"/>
  <c r="AC70" i="5"/>
  <c r="D12" i="4"/>
  <c r="E12" i="4" s="1"/>
  <c r="AC9" i="5"/>
  <c r="D13" i="4"/>
  <c r="T71" i="5"/>
  <c r="AB9" i="5"/>
  <c r="AM9" i="10"/>
  <c r="AK42" i="10"/>
  <c r="D17" i="4" l="1"/>
  <c r="D19" i="4"/>
  <c r="E13" i="4"/>
  <c r="D15" i="4"/>
  <c r="D18" i="4"/>
  <c r="D16" i="4"/>
  <c r="AB71" i="5"/>
  <c r="J19" i="4"/>
  <c r="J15" i="4"/>
</calcChain>
</file>

<file path=xl/sharedStrings.xml><?xml version="1.0" encoding="utf-8"?>
<sst xmlns="http://schemas.openxmlformats.org/spreadsheetml/2006/main" count="1399" uniqueCount="251">
  <si>
    <t>Total</t>
    <phoneticPr fontId="8" type="noConversion"/>
  </si>
  <si>
    <t>Budget</t>
    <phoneticPr fontId="8" type="noConversion"/>
  </si>
  <si>
    <t>Period</t>
    <phoneticPr fontId="8" type="noConversion"/>
  </si>
  <si>
    <t>Pre-buy</t>
    <phoneticPr fontId="8" type="noConversion"/>
  </si>
  <si>
    <t>Post-buy</t>
    <phoneticPr fontId="8" type="noConversion"/>
  </si>
  <si>
    <t>Achievement</t>
    <phoneticPr fontId="8" type="noConversion"/>
  </si>
  <si>
    <t>Achievement</t>
  </si>
  <si>
    <t>Impression</t>
    <phoneticPr fontId="8" type="noConversion"/>
  </si>
  <si>
    <t>N/A</t>
  </si>
  <si>
    <t>Click</t>
    <phoneticPr fontId="8" type="noConversion"/>
  </si>
  <si>
    <t>View</t>
    <phoneticPr fontId="8" type="noConversion"/>
  </si>
  <si>
    <t>N/A</t>
    <phoneticPr fontId="8" type="noConversion"/>
  </si>
  <si>
    <t>CTR (%)</t>
    <phoneticPr fontId="8" type="noConversion"/>
  </si>
  <si>
    <r>
      <t>N</t>
    </r>
    <r>
      <rPr>
        <b/>
        <sz val="12"/>
        <color indexed="18"/>
        <rFont val="Verdana"/>
        <family val="2"/>
      </rPr>
      <t>/A</t>
    </r>
    <phoneticPr fontId="8" type="noConversion"/>
  </si>
  <si>
    <t>CPV</t>
    <phoneticPr fontId="8" type="noConversion"/>
  </si>
  <si>
    <t>CPM</t>
    <phoneticPr fontId="8" type="noConversion"/>
  </si>
  <si>
    <t>CPC</t>
    <phoneticPr fontId="8" type="noConversion"/>
  </si>
  <si>
    <t>專案名稱</t>
    <phoneticPr fontId="8" type="noConversion"/>
  </si>
  <si>
    <t>媒體</t>
    <phoneticPr fontId="8" type="noConversion"/>
  </si>
  <si>
    <t>媒體名稱</t>
    <phoneticPr fontId="8" type="noConversion"/>
  </si>
  <si>
    <t>小計</t>
    <phoneticPr fontId="8" type="noConversion"/>
  </si>
  <si>
    <t>上檔素材</t>
    <phoneticPr fontId="8" type="noConversion"/>
  </si>
  <si>
    <r>
      <t>Period(</t>
    </r>
    <r>
      <rPr>
        <sz val="12"/>
        <color indexed="56"/>
        <rFont val="新細明體"/>
        <family val="1"/>
        <charset val="136"/>
      </rPr>
      <t>走期</t>
    </r>
    <r>
      <rPr>
        <sz val="12"/>
        <color indexed="56"/>
        <rFont val="Tahoma"/>
        <family val="2"/>
      </rPr>
      <t>/</t>
    </r>
    <r>
      <rPr>
        <sz val="12"/>
        <color indexed="56"/>
        <rFont val="新細明體"/>
        <family val="1"/>
        <charset val="136"/>
      </rPr>
      <t>天數</t>
    </r>
    <r>
      <rPr>
        <sz val="12"/>
        <color indexed="56"/>
        <rFont val="Tahoma"/>
        <family val="2"/>
      </rPr>
      <t>)</t>
    </r>
    <phoneticPr fontId="8" type="noConversion"/>
  </si>
  <si>
    <t>Impression</t>
    <phoneticPr fontId="8" type="noConversion"/>
  </si>
  <si>
    <t>Click</t>
    <phoneticPr fontId="8" type="noConversion"/>
  </si>
  <si>
    <t>CTR (%)</t>
    <phoneticPr fontId="8" type="noConversion"/>
  </si>
  <si>
    <t>View</t>
    <phoneticPr fontId="8" type="noConversion"/>
  </si>
  <si>
    <t>Impression</t>
  </si>
  <si>
    <t>Click</t>
  </si>
  <si>
    <t>CTR (%)</t>
  </si>
  <si>
    <t>預估成效</t>
    <phoneticPr fontId="8" type="noConversion"/>
  </si>
  <si>
    <r>
      <rPr>
        <sz val="11"/>
        <color indexed="56"/>
        <rFont val="細明體"/>
        <family val="3"/>
        <charset val="136"/>
      </rPr>
      <t>累計目前預估成效</t>
    </r>
    <phoneticPr fontId="8" type="noConversion"/>
  </si>
  <si>
    <t>目前成效</t>
    <phoneticPr fontId="8" type="noConversion"/>
  </si>
  <si>
    <t>週四</t>
  </si>
  <si>
    <t>週五</t>
  </si>
  <si>
    <t>週六</t>
  </si>
  <si>
    <t>週日</t>
  </si>
  <si>
    <t>週一</t>
  </si>
  <si>
    <t>週二</t>
  </si>
  <si>
    <t>週三</t>
  </si>
  <si>
    <t>實際成效</t>
    <phoneticPr fontId="8" type="noConversion"/>
  </si>
  <si>
    <r>
      <rPr>
        <b/>
        <sz val="14"/>
        <color indexed="56"/>
        <rFont val="新細明體"/>
        <family val="1"/>
        <charset val="136"/>
      </rPr>
      <t>累計</t>
    </r>
    <r>
      <rPr>
        <b/>
        <sz val="14"/>
        <color indexed="56"/>
        <rFont val="Tahoma"/>
        <family val="2"/>
      </rPr>
      <t xml:space="preserve"> </t>
    </r>
    <r>
      <rPr>
        <b/>
        <sz val="14"/>
        <color indexed="56"/>
        <rFont val="新細明體"/>
        <family val="1"/>
        <charset val="136"/>
      </rPr>
      <t>達成率</t>
    </r>
    <phoneticPr fontId="8" type="noConversion"/>
  </si>
  <si>
    <t>注意事項：</t>
    <phoneticPr fontId="8" type="noConversion"/>
  </si>
  <si>
    <t>專案名稱</t>
    <phoneticPr fontId="8" type="noConversion"/>
  </si>
  <si>
    <t>版位名稱</t>
    <phoneticPr fontId="8" type="noConversion"/>
  </si>
  <si>
    <t>Cost</t>
    <phoneticPr fontId="8" type="noConversion"/>
  </si>
  <si>
    <t>累積目前成效</t>
    <phoneticPr fontId="8" type="noConversion"/>
  </si>
  <si>
    <t>累計 達成率</t>
    <phoneticPr fontId="8" type="noConversion"/>
  </si>
  <si>
    <t>VTR (%)</t>
    <phoneticPr fontId="8" type="noConversion"/>
  </si>
  <si>
    <t>Cost(V)</t>
    <phoneticPr fontId="8" type="noConversion"/>
  </si>
  <si>
    <t>CPV</t>
    <phoneticPr fontId="8" type="noConversion"/>
  </si>
  <si>
    <t>Cost</t>
  </si>
  <si>
    <t>CPC</t>
  </si>
  <si>
    <t>預估累積成效</t>
    <phoneticPr fontId="8" type="noConversion"/>
  </si>
  <si>
    <t>Click</t>
    <phoneticPr fontId="3" type="noConversion"/>
  </si>
  <si>
    <t>CTR (%)</t>
    <phoneticPr fontId="8" type="noConversion"/>
  </si>
  <si>
    <t>VTR (%)</t>
    <phoneticPr fontId="8" type="noConversion"/>
  </si>
  <si>
    <t>CPM</t>
    <phoneticPr fontId="8" type="noConversion"/>
  </si>
  <si>
    <t>Cost(V)</t>
    <phoneticPr fontId="8" type="noConversion"/>
  </si>
  <si>
    <r>
      <t>Trueview-</t>
    </r>
    <r>
      <rPr>
        <sz val="12"/>
        <color theme="3" tint="-0.249977111117893"/>
        <rFont val="細明體"/>
        <family val="3"/>
        <charset val="136"/>
      </rPr>
      <t>串流內影片</t>
    </r>
    <r>
      <rPr>
        <sz val="12"/>
        <color theme="3" tint="-0.249977111117893"/>
        <rFont val="Tahoma"/>
        <family val="2"/>
      </rPr>
      <t xml:space="preserve"> (CPV)</t>
    </r>
    <phoneticPr fontId="8" type="noConversion"/>
  </si>
  <si>
    <r>
      <t>Trueview-</t>
    </r>
    <r>
      <rPr>
        <sz val="12"/>
        <color theme="3" tint="-0.249977111117893"/>
        <rFont val="細明體"/>
        <family val="3"/>
        <charset val="136"/>
      </rPr>
      <t>串流內影片</t>
    </r>
    <r>
      <rPr>
        <sz val="12"/>
        <color theme="3" tint="-0.249977111117893"/>
        <rFont val="Tahoma"/>
        <family val="2"/>
      </rPr>
      <t xml:space="preserve">  (CPM)</t>
    </r>
    <phoneticPr fontId="8" type="noConversion"/>
  </si>
  <si>
    <t>Reach</t>
    <phoneticPr fontId="3" type="noConversion"/>
  </si>
  <si>
    <t>Cost(V)</t>
    <phoneticPr fontId="8" type="noConversion"/>
  </si>
  <si>
    <t>版位名稱</t>
    <phoneticPr fontId="8" type="noConversion"/>
  </si>
  <si>
    <t>小計</t>
    <phoneticPr fontId="8" type="noConversion"/>
  </si>
  <si>
    <t>上檔素材</t>
    <phoneticPr fontId="8" type="noConversion"/>
  </si>
  <si>
    <r>
      <t>Period(</t>
    </r>
    <r>
      <rPr>
        <sz val="12"/>
        <color indexed="56"/>
        <rFont val="新細明體"/>
        <family val="1"/>
        <charset val="136"/>
      </rPr>
      <t>走期</t>
    </r>
    <r>
      <rPr>
        <sz val="12"/>
        <color indexed="56"/>
        <rFont val="Tahoma"/>
        <family val="2"/>
      </rPr>
      <t>/</t>
    </r>
    <r>
      <rPr>
        <sz val="12"/>
        <color indexed="56"/>
        <rFont val="新細明體"/>
        <family val="1"/>
        <charset val="136"/>
      </rPr>
      <t>天數</t>
    </r>
    <r>
      <rPr>
        <sz val="12"/>
        <color indexed="56"/>
        <rFont val="Tahoma"/>
        <family val="2"/>
      </rPr>
      <t>)</t>
    </r>
    <phoneticPr fontId="8" type="noConversion"/>
  </si>
  <si>
    <t>預估成效</t>
    <phoneticPr fontId="8" type="noConversion"/>
  </si>
  <si>
    <r>
      <rPr>
        <sz val="11"/>
        <color indexed="56"/>
        <rFont val="細明體"/>
        <family val="3"/>
        <charset val="136"/>
      </rPr>
      <t>預估累積成效</t>
    </r>
    <phoneticPr fontId="8" type="noConversion"/>
  </si>
  <si>
    <t>目前成效</t>
    <phoneticPr fontId="8" type="noConversion"/>
  </si>
  <si>
    <t xml:space="preserve"> In-Display Ads</t>
    <phoneticPr fontId="8" type="noConversion"/>
  </si>
  <si>
    <t>View(display)</t>
    <phoneticPr fontId="8" type="noConversion"/>
  </si>
  <si>
    <t>專案名稱</t>
    <phoneticPr fontId="8" type="noConversion"/>
  </si>
  <si>
    <t>媒體</t>
    <phoneticPr fontId="8" type="noConversion"/>
  </si>
  <si>
    <t>Facebook</t>
    <phoneticPr fontId="3" type="noConversion"/>
  </si>
  <si>
    <t>版位名稱</t>
    <phoneticPr fontId="8" type="noConversion"/>
  </si>
  <si>
    <t>小計</t>
    <phoneticPr fontId="8" type="noConversion"/>
  </si>
  <si>
    <t>上檔素材</t>
    <phoneticPr fontId="8" type="noConversion"/>
  </si>
  <si>
    <r>
      <t>Period(</t>
    </r>
    <r>
      <rPr>
        <sz val="12"/>
        <color indexed="56"/>
        <rFont val="新細明體"/>
        <family val="1"/>
        <charset val="136"/>
      </rPr>
      <t>走期</t>
    </r>
    <r>
      <rPr>
        <sz val="12"/>
        <color indexed="56"/>
        <rFont val="Tahoma"/>
        <family val="2"/>
      </rPr>
      <t>/</t>
    </r>
    <r>
      <rPr>
        <sz val="12"/>
        <color indexed="56"/>
        <rFont val="新細明體"/>
        <family val="1"/>
        <charset val="136"/>
      </rPr>
      <t>天數</t>
    </r>
    <r>
      <rPr>
        <sz val="12"/>
        <color indexed="56"/>
        <rFont val="Tahoma"/>
        <family val="2"/>
      </rPr>
      <t>)</t>
    </r>
    <phoneticPr fontId="8" type="noConversion"/>
  </si>
  <si>
    <t>Impression</t>
    <phoneticPr fontId="8" type="noConversion"/>
  </si>
  <si>
    <t>Click</t>
    <phoneticPr fontId="8" type="noConversion"/>
  </si>
  <si>
    <t>Fans</t>
    <phoneticPr fontId="3" type="noConversion"/>
  </si>
  <si>
    <t>CTR (%)</t>
    <phoneticPr fontId="8" type="noConversion"/>
  </si>
  <si>
    <t>Cost</t>
    <phoneticPr fontId="8" type="noConversion"/>
  </si>
  <si>
    <t>CPC</t>
    <phoneticPr fontId="3" type="noConversion"/>
  </si>
  <si>
    <t>CPM</t>
    <phoneticPr fontId="8" type="noConversion"/>
  </si>
  <si>
    <t>預估成效</t>
    <phoneticPr fontId="8" type="noConversion"/>
  </si>
  <si>
    <t>累積目前成效</t>
    <phoneticPr fontId="8" type="noConversion"/>
  </si>
  <si>
    <t>目前成效</t>
    <phoneticPr fontId="8" type="noConversion"/>
  </si>
  <si>
    <t>實際成效</t>
    <phoneticPr fontId="8" type="noConversion"/>
  </si>
  <si>
    <t>累計 達成率</t>
    <phoneticPr fontId="8" type="noConversion"/>
  </si>
  <si>
    <r>
      <t xml:space="preserve">Trueview </t>
    </r>
    <r>
      <rPr>
        <sz val="12"/>
        <color theme="3" tint="-0.249977111117893"/>
        <rFont val="細明體"/>
        <family val="3"/>
        <charset val="136"/>
      </rPr>
      <t>影片廣告</t>
    </r>
    <r>
      <rPr>
        <sz val="12"/>
        <color theme="3" tint="-0.249977111117893"/>
        <rFont val="Tahoma"/>
        <family val="2"/>
      </rPr>
      <t xml:space="preserve">   In-stream </t>
    </r>
    <phoneticPr fontId="8" type="noConversion"/>
  </si>
  <si>
    <t>Reach</t>
    <phoneticPr fontId="3" type="noConversion"/>
  </si>
  <si>
    <t>Reach</t>
    <phoneticPr fontId="3" type="noConversion"/>
  </si>
  <si>
    <r>
      <t>FB  PO</t>
    </r>
    <r>
      <rPr>
        <sz val="12"/>
        <color indexed="56"/>
        <rFont val="細明體"/>
        <family val="3"/>
        <charset val="136"/>
      </rPr>
      <t>文</t>
    </r>
    <phoneticPr fontId="3" type="noConversion"/>
  </si>
  <si>
    <t>總按讚數</t>
  </si>
  <si>
    <t>總留言數</t>
  </si>
  <si>
    <t>總分享數</t>
  </si>
  <si>
    <t>總觸及人數</t>
  </si>
  <si>
    <t>Impression</t>
    <phoneticPr fontId="8" type="noConversion"/>
  </si>
  <si>
    <t>Click</t>
    <phoneticPr fontId="8" type="noConversion"/>
  </si>
  <si>
    <t>CTR (%)</t>
    <phoneticPr fontId="8" type="noConversion"/>
  </si>
  <si>
    <t>預估成效</t>
    <phoneticPr fontId="8" type="noConversion"/>
  </si>
  <si>
    <t>累積目前成效</t>
    <phoneticPr fontId="8" type="noConversion"/>
  </si>
  <si>
    <t>目前成效</t>
    <phoneticPr fontId="8" type="noConversion"/>
  </si>
  <si>
    <t>實際成效</t>
    <phoneticPr fontId="8" type="noConversion"/>
  </si>
  <si>
    <t>累計 達成率</t>
    <phoneticPr fontId="8" type="noConversion"/>
  </si>
  <si>
    <t>領取次數</t>
    <phoneticPr fontId="3" type="noConversion"/>
  </si>
  <si>
    <t>專案名稱</t>
    <phoneticPr fontId="8" type="noConversion"/>
  </si>
  <si>
    <t>媒體</t>
    <phoneticPr fontId="8" type="noConversion"/>
  </si>
  <si>
    <t>版位名稱</t>
    <phoneticPr fontId="8" type="noConversion"/>
  </si>
  <si>
    <t xml:space="preserve">Ad Sharing </t>
    <phoneticPr fontId="8" type="noConversion"/>
  </si>
  <si>
    <t>小計</t>
    <phoneticPr fontId="8" type="noConversion"/>
  </si>
  <si>
    <t>上檔素材</t>
    <phoneticPr fontId="8" type="noConversion"/>
  </si>
  <si>
    <r>
      <t>Period(</t>
    </r>
    <r>
      <rPr>
        <sz val="12"/>
        <color indexed="56"/>
        <rFont val="新細明體"/>
        <family val="1"/>
        <charset val="136"/>
      </rPr>
      <t>走期</t>
    </r>
    <r>
      <rPr>
        <sz val="12"/>
        <color indexed="56"/>
        <rFont val="Tahoma"/>
        <family val="2"/>
      </rPr>
      <t>/</t>
    </r>
    <r>
      <rPr>
        <sz val="12"/>
        <color indexed="56"/>
        <rFont val="新細明體"/>
        <family val="1"/>
        <charset val="136"/>
      </rPr>
      <t>天數</t>
    </r>
    <r>
      <rPr>
        <sz val="12"/>
        <color indexed="56"/>
        <rFont val="Tahoma"/>
        <family val="2"/>
      </rPr>
      <t>)</t>
    </r>
    <phoneticPr fontId="8" type="noConversion"/>
  </si>
  <si>
    <t xml:space="preserve"> 完成名額 </t>
  </si>
  <si>
    <t xml:space="preserve"> 好友總點擊數 </t>
  </si>
  <si>
    <t>預估成效</t>
    <phoneticPr fontId="8" type="noConversion"/>
  </si>
  <si>
    <t>累積目前成效</t>
    <phoneticPr fontId="8" type="noConversion"/>
  </si>
  <si>
    <t>目前成效</t>
    <phoneticPr fontId="8" type="noConversion"/>
  </si>
  <si>
    <t>實際成效</t>
    <phoneticPr fontId="8" type="noConversion"/>
  </si>
  <si>
    <t>累計 達成率</t>
    <phoneticPr fontId="8" type="noConversion"/>
  </si>
  <si>
    <t>媒體</t>
    <phoneticPr fontId="3" type="noConversion"/>
  </si>
  <si>
    <t>上線日期</t>
    <phoneticPr fontId="3" type="noConversion"/>
  </si>
  <si>
    <t>連結</t>
    <phoneticPr fontId="3" type="noConversion"/>
  </si>
  <si>
    <t>PV</t>
    <phoneticPr fontId="8" type="noConversion"/>
  </si>
  <si>
    <t>廣編文章</t>
    <phoneticPr fontId="3" type="noConversion"/>
  </si>
  <si>
    <t>週三</t>
    <phoneticPr fontId="3" type="noConversion"/>
  </si>
  <si>
    <t>週三</t>
    <phoneticPr fontId="3" type="noConversion"/>
  </si>
  <si>
    <t>4/22-4/29</t>
    <phoneticPr fontId="3" type="noConversion"/>
  </si>
  <si>
    <r>
      <t>GDN</t>
    </r>
    <r>
      <rPr>
        <sz val="12"/>
        <color indexed="56"/>
        <rFont val="細明體"/>
        <family val="3"/>
        <charset val="136"/>
      </rPr>
      <t xml:space="preserve">聯播網
</t>
    </r>
    <r>
      <rPr>
        <sz val="12"/>
        <color indexed="56"/>
        <rFont val="Tahoma"/>
        <family val="2"/>
      </rPr>
      <t>*</t>
    </r>
    <r>
      <rPr>
        <sz val="12"/>
        <color indexed="56"/>
        <rFont val="細明體"/>
        <family val="3"/>
        <charset val="136"/>
      </rPr>
      <t>鎖定雙北
一個廣告活動，三個廣告群組</t>
    </r>
    <r>
      <rPr>
        <sz val="12"/>
        <color indexed="56"/>
        <rFont val="Tahoma"/>
        <family val="2"/>
      </rPr>
      <t>(</t>
    </r>
    <r>
      <rPr>
        <sz val="12"/>
        <color indexed="56"/>
        <rFont val="細明體"/>
        <family val="3"/>
        <charset val="136"/>
      </rPr>
      <t>聯集，共用預算</t>
    </r>
    <r>
      <rPr>
        <sz val="12"/>
        <color indexed="56"/>
        <rFont val="Tahoma"/>
        <family val="2"/>
      </rPr>
      <t xml:space="preserve">)
1. </t>
    </r>
    <r>
      <rPr>
        <sz val="12"/>
        <color indexed="56"/>
        <rFont val="細明體"/>
        <family val="3"/>
        <charset val="136"/>
      </rPr>
      <t>上班族相關
興趣</t>
    </r>
    <r>
      <rPr>
        <sz val="12"/>
        <color indexed="56"/>
        <rFont val="Tahoma"/>
        <family val="2"/>
      </rPr>
      <t>-</t>
    </r>
    <r>
      <rPr>
        <sz val="12"/>
        <color indexed="56"/>
        <rFont val="細明體"/>
        <family val="3"/>
        <charset val="136"/>
      </rPr>
      <t>就業、商務人士、熱愛閱讀新聞的人、車迷、樂迷、電影迷、電玩玩家、電視迷、旅遊、消費者、戶外運動愛好者、攝影迷、時尚愛好者、藝術與戲劇愛好者、社交媒體迷、行動裝置迷
自訂義興趣</t>
    </r>
    <r>
      <rPr>
        <sz val="12"/>
        <color indexed="56"/>
        <rFont val="Tahoma"/>
        <family val="2"/>
      </rPr>
      <t>-</t>
    </r>
    <r>
      <rPr>
        <sz val="12"/>
        <color indexed="56"/>
        <rFont val="細明體"/>
        <family val="3"/>
        <charset val="136"/>
      </rPr>
      <t>上班族、上班族</t>
    </r>
    <r>
      <rPr>
        <sz val="12"/>
        <color indexed="56"/>
        <rFont val="Tahoma"/>
        <family val="2"/>
      </rPr>
      <t xml:space="preserve"> </t>
    </r>
    <r>
      <rPr>
        <sz val="12"/>
        <color indexed="56"/>
        <rFont val="細明體"/>
        <family val="3"/>
        <charset val="136"/>
      </rPr>
      <t>下午茶、上班族</t>
    </r>
    <r>
      <rPr>
        <sz val="12"/>
        <color indexed="56"/>
        <rFont val="Tahoma"/>
        <family val="2"/>
      </rPr>
      <t xml:space="preserve"> </t>
    </r>
    <r>
      <rPr>
        <sz val="12"/>
        <color indexed="56"/>
        <rFont val="細明體"/>
        <family val="3"/>
        <charset val="136"/>
      </rPr>
      <t>下午茶</t>
    </r>
    <r>
      <rPr>
        <sz val="12"/>
        <color indexed="56"/>
        <rFont val="Tahoma"/>
        <family val="2"/>
      </rPr>
      <t xml:space="preserve"> </t>
    </r>
    <r>
      <rPr>
        <sz val="12"/>
        <color indexed="56"/>
        <rFont val="細明體"/>
        <family val="3"/>
        <charset val="136"/>
      </rPr>
      <t>外送、上班族受眾</t>
    </r>
    <r>
      <rPr>
        <sz val="12"/>
        <color indexed="56"/>
        <rFont val="Tahoma"/>
        <family val="2"/>
      </rPr>
      <t>YOUTUBER</t>
    </r>
    <r>
      <rPr>
        <sz val="12"/>
        <color indexed="56"/>
        <rFont val="細明體"/>
        <family val="3"/>
        <charset val="136"/>
      </rPr>
      <t>頻道</t>
    </r>
    <r>
      <rPr>
        <sz val="12"/>
        <color indexed="56"/>
        <rFont val="Tahoma"/>
        <family val="2"/>
      </rPr>
      <t>(</t>
    </r>
    <r>
      <rPr>
        <sz val="12"/>
        <color indexed="56"/>
        <rFont val="細明體"/>
        <family val="3"/>
        <charset val="136"/>
      </rPr>
      <t>請見附件</t>
    </r>
    <r>
      <rPr>
        <sz val="12"/>
        <color indexed="56"/>
        <rFont val="Tahoma"/>
        <family val="2"/>
      </rPr>
      <t>SHEET)</t>
    </r>
    <phoneticPr fontId="3" type="noConversion"/>
  </si>
  <si>
    <r>
      <t>GDN</t>
    </r>
    <r>
      <rPr>
        <sz val="12"/>
        <color indexed="56"/>
        <rFont val="細明體"/>
        <family val="3"/>
        <charset val="136"/>
      </rPr>
      <t xml:space="preserve">聯播網
</t>
    </r>
    <r>
      <rPr>
        <sz val="12"/>
        <color indexed="56"/>
        <rFont val="Tahoma"/>
        <family val="2"/>
      </rPr>
      <t>*</t>
    </r>
    <r>
      <rPr>
        <sz val="12"/>
        <color indexed="56"/>
        <rFont val="細明體"/>
        <family val="3"/>
        <charset val="136"/>
      </rPr>
      <t>鎖定雙北
一個廣告活動，三個廣告群組</t>
    </r>
    <r>
      <rPr>
        <sz val="12"/>
        <color indexed="56"/>
        <rFont val="Tahoma"/>
        <family val="2"/>
      </rPr>
      <t>(</t>
    </r>
    <r>
      <rPr>
        <sz val="12"/>
        <color indexed="56"/>
        <rFont val="細明體"/>
        <family val="3"/>
        <charset val="136"/>
      </rPr>
      <t>聯集，共用預算</t>
    </r>
    <r>
      <rPr>
        <sz val="12"/>
        <color indexed="56"/>
        <rFont val="Tahoma"/>
        <family val="2"/>
      </rPr>
      <t>)</t>
    </r>
    <r>
      <rPr>
        <sz val="12"/>
        <color indexed="56"/>
        <rFont val="Tahoma"/>
        <family val="2"/>
      </rPr>
      <t xml:space="preserve">
2. </t>
    </r>
    <r>
      <rPr>
        <sz val="12"/>
        <color indexed="56"/>
        <rFont val="細明體"/>
        <family val="3"/>
        <charset val="136"/>
      </rPr>
      <t>消費者受眾</t>
    </r>
    <r>
      <rPr>
        <sz val="12"/>
        <color indexed="56"/>
        <rFont val="Tahoma"/>
        <family val="2"/>
      </rPr>
      <t xml:space="preserve"> 
</t>
    </r>
    <r>
      <rPr>
        <sz val="12"/>
        <color indexed="56"/>
        <rFont val="細明體"/>
        <family val="3"/>
        <charset val="136"/>
      </rPr>
      <t>興趣</t>
    </r>
    <r>
      <rPr>
        <sz val="12"/>
        <color indexed="56"/>
        <rFont val="Tahoma"/>
        <family val="2"/>
      </rPr>
      <t>-</t>
    </r>
    <r>
      <rPr>
        <sz val="12"/>
        <color indexed="56"/>
        <rFont val="細明體"/>
        <family val="3"/>
        <charset val="136"/>
      </rPr>
      <t>便利商店常客、各商店類型購物者、超市常客、雜貨店常客、美食與餐飲
自訂義興趣</t>
    </r>
    <r>
      <rPr>
        <sz val="12"/>
        <color indexed="56"/>
        <rFont val="Tahoma"/>
        <family val="2"/>
      </rPr>
      <t>-</t>
    </r>
    <r>
      <rPr>
        <sz val="12"/>
        <color indexed="56"/>
        <rFont val="細明體"/>
        <family val="3"/>
        <charset val="136"/>
      </rPr>
      <t>茶裏王、</t>
    </r>
    <r>
      <rPr>
        <sz val="12"/>
        <color indexed="56"/>
        <rFont val="Tahoma"/>
        <family val="2"/>
      </rPr>
      <t>foodpanda</t>
    </r>
    <r>
      <rPr>
        <sz val="12"/>
        <color indexed="56"/>
        <rFont val="細明體"/>
        <family val="3"/>
        <charset val="136"/>
      </rPr>
      <t>、午間充電計畫、外送、茶裏王活動、茶裏王</t>
    </r>
    <r>
      <rPr>
        <sz val="12"/>
        <color indexed="56"/>
        <rFont val="Tahoma"/>
        <family val="2"/>
      </rPr>
      <t xml:space="preserve"> foodpanda</t>
    </r>
    <r>
      <rPr>
        <sz val="12"/>
        <color indexed="56"/>
        <rFont val="細明體"/>
        <family val="3"/>
        <charset val="136"/>
      </rPr>
      <t>、茶、罐裝茶、便利商店、超市、大賣場</t>
    </r>
    <r>
      <rPr>
        <sz val="12"/>
        <color indexed="56"/>
        <rFont val="Tahoma"/>
        <family val="2"/>
      </rPr>
      <t/>
    </r>
    <phoneticPr fontId="3" type="noConversion"/>
  </si>
  <si>
    <r>
      <t>GDN</t>
    </r>
    <r>
      <rPr>
        <sz val="12"/>
        <color indexed="56"/>
        <rFont val="細明體"/>
        <family val="3"/>
        <charset val="136"/>
      </rPr>
      <t xml:space="preserve">聯播網
</t>
    </r>
    <r>
      <rPr>
        <sz val="12"/>
        <color indexed="56"/>
        <rFont val="Tahoma"/>
        <family val="2"/>
      </rPr>
      <t>*</t>
    </r>
    <r>
      <rPr>
        <sz val="12"/>
        <color indexed="56"/>
        <rFont val="細明體"/>
        <family val="3"/>
        <charset val="136"/>
      </rPr>
      <t>鎖定雙北
一個廣告活動，三個廣告群組</t>
    </r>
    <r>
      <rPr>
        <sz val="12"/>
        <color indexed="56"/>
        <rFont val="Tahoma"/>
        <family val="2"/>
      </rPr>
      <t>(</t>
    </r>
    <r>
      <rPr>
        <sz val="12"/>
        <color indexed="56"/>
        <rFont val="細明體"/>
        <family val="3"/>
        <charset val="136"/>
      </rPr>
      <t>聯集，共用預算</t>
    </r>
    <r>
      <rPr>
        <sz val="12"/>
        <color indexed="56"/>
        <rFont val="Tahoma"/>
        <family val="2"/>
      </rPr>
      <t>)</t>
    </r>
    <r>
      <rPr>
        <sz val="12"/>
        <color indexed="56"/>
        <rFont val="細明體"/>
        <family val="3"/>
        <charset val="136"/>
      </rPr>
      <t xml:space="preserve">
自訂義興趣</t>
    </r>
    <r>
      <rPr>
        <sz val="12"/>
        <color indexed="56"/>
        <rFont val="Tahoma"/>
        <family val="2"/>
      </rPr>
      <t>-</t>
    </r>
    <r>
      <rPr>
        <sz val="12"/>
        <color indexed="56"/>
        <rFont val="細明體"/>
        <family val="3"/>
        <charset val="136"/>
      </rPr>
      <t>茶裏王、</t>
    </r>
    <r>
      <rPr>
        <sz val="12"/>
        <color indexed="56"/>
        <rFont val="Tahoma"/>
        <family val="2"/>
      </rPr>
      <t>foodpanda</t>
    </r>
    <r>
      <rPr>
        <sz val="12"/>
        <color indexed="56"/>
        <rFont val="細明體"/>
        <family val="3"/>
        <charset val="136"/>
      </rPr>
      <t>、午間充電計畫、外送、茶裏王活動、茶裏王</t>
    </r>
    <r>
      <rPr>
        <sz val="12"/>
        <color indexed="56"/>
        <rFont val="Tahoma"/>
        <family val="2"/>
      </rPr>
      <t xml:space="preserve"> foodpanda</t>
    </r>
    <r>
      <rPr>
        <sz val="12"/>
        <color indexed="56"/>
        <rFont val="細明體"/>
        <family val="3"/>
        <charset val="136"/>
      </rPr>
      <t xml:space="preserve">、茶、罐裝茶、便利商店、超市、大賣場
</t>
    </r>
    <r>
      <rPr>
        <sz val="12"/>
        <color indexed="56"/>
        <rFont val="Tahoma"/>
        <family val="2"/>
      </rPr>
      <t xml:space="preserve">3. </t>
    </r>
    <r>
      <rPr>
        <sz val="12"/>
        <color indexed="56"/>
        <rFont val="細明體"/>
        <family val="3"/>
        <charset val="136"/>
      </rPr>
      <t>再行銷
看過做喜歡的事</t>
    </r>
    <r>
      <rPr>
        <sz val="12"/>
        <color indexed="56"/>
        <rFont val="Tahoma"/>
        <family val="2"/>
      </rPr>
      <t xml:space="preserve"> </t>
    </r>
    <r>
      <rPr>
        <sz val="12"/>
        <color indexed="56"/>
        <rFont val="細明體"/>
        <family val="3"/>
        <charset val="136"/>
      </rPr>
      <t>回心中的甘</t>
    </r>
    <r>
      <rPr>
        <sz val="12"/>
        <color indexed="56"/>
        <rFont val="Tahoma"/>
        <family val="2"/>
      </rPr>
      <t xml:space="preserve"> |</t>
    </r>
    <r>
      <rPr>
        <sz val="12"/>
        <color indexed="56"/>
        <rFont val="細明體"/>
        <family val="3"/>
        <charset val="136"/>
      </rPr>
      <t>【茶裏王帶你看見第</t>
    </r>
    <r>
      <rPr>
        <sz val="12"/>
        <color indexed="56"/>
        <rFont val="Tahoma"/>
        <family val="2"/>
      </rPr>
      <t>N</t>
    </r>
    <r>
      <rPr>
        <sz val="12"/>
        <color indexed="56"/>
        <rFont val="細明體"/>
        <family val="3"/>
        <charset val="136"/>
      </rPr>
      <t>種人生】</t>
    </r>
    <r>
      <rPr>
        <sz val="12"/>
        <color indexed="56"/>
        <rFont val="Tahoma"/>
        <family val="2"/>
      </rPr>
      <t>(</t>
    </r>
    <r>
      <rPr>
        <sz val="12"/>
        <color indexed="56"/>
        <rFont val="細明體"/>
        <family val="3"/>
        <charset val="136"/>
      </rPr>
      <t>有</t>
    </r>
    <r>
      <rPr>
        <sz val="12"/>
        <color indexed="56"/>
        <rFont val="Tahoma"/>
        <family val="2"/>
      </rPr>
      <t>LOGO)</t>
    </r>
    <r>
      <rPr>
        <sz val="12"/>
        <color indexed="56"/>
        <rFont val="細明體"/>
        <family val="3"/>
        <charset val="136"/>
      </rPr>
      <t>的名單</t>
    </r>
    <phoneticPr fontId="3" type="noConversion"/>
  </si>
  <si>
    <t xml:space="preserve">Newsfeed
(Desktop +Mobile)+IG
PPA 多圖 link   (優化流量)   
興趣：Deliveroo 、 UberEATS 、上班族、公務員、午餐、吃、辦公室、綠茶、輪班工作制、甜點、中小型企業、公司、派對、飲、美食、餐、早餐、飲料、白領、下午茶、上班狂人、晚餐、加班、茶、草本茶、 Online food ordering 、早午餐、咖啡、美食家、 Delivery order 或 foodpanda、行業類別：食品與餐飲
潛在受眾人數: 1400萬           </t>
    <phoneticPr fontId="3" type="noConversion"/>
  </si>
  <si>
    <t>4/8-4/29</t>
    <phoneticPr fontId="3" type="noConversion"/>
  </si>
  <si>
    <t>6/11-6/24</t>
    <phoneticPr fontId="3" type="noConversion"/>
  </si>
  <si>
    <r>
      <rPr>
        <sz val="12"/>
        <color theme="3" tint="-0.249977111117893"/>
        <rFont val="細明體"/>
        <family val="3"/>
        <charset val="136"/>
      </rPr>
      <t>巧克力篇</t>
    </r>
    <r>
      <rPr>
        <sz val="12"/>
        <color theme="3" tint="-0.249977111117893"/>
        <rFont val="Tahoma"/>
        <family val="2"/>
      </rPr>
      <t xml:space="preserve"> 10s
Trueview</t>
    </r>
    <r>
      <rPr>
        <sz val="12"/>
        <color theme="3" tint="-0.249977111117893"/>
        <rFont val="細明體"/>
        <family val="3"/>
        <charset val="136"/>
      </rPr>
      <t>串流廣告</t>
    </r>
    <r>
      <rPr>
        <sz val="12"/>
        <color theme="3" tint="-0.249977111117893"/>
        <rFont val="Tahoma"/>
        <family val="2"/>
      </rPr>
      <t xml:space="preserve">In-stream   
</t>
    </r>
    <r>
      <rPr>
        <sz val="12"/>
        <color theme="3" tint="-0.249977111117893"/>
        <rFont val="細明體"/>
        <family val="3"/>
        <charset val="136"/>
      </rPr>
      <t xml:space="preserve">一個廣告活動，兩個廣告群組
</t>
    </r>
    <r>
      <rPr>
        <sz val="12"/>
        <color theme="3" tint="-0.249977111117893"/>
        <rFont val="Tahoma"/>
        <family val="2"/>
      </rPr>
      <t>•TA25-54</t>
    </r>
    <r>
      <rPr>
        <sz val="12"/>
        <color theme="3" tint="-0.249977111117893"/>
        <rFont val="細明體"/>
        <family val="3"/>
        <charset val="136"/>
      </rPr>
      <t>歲</t>
    </r>
    <r>
      <rPr>
        <sz val="12"/>
        <color theme="3" tint="-0.249977111117893"/>
        <rFont val="Tahoma"/>
        <family val="2"/>
      </rPr>
      <t>+</t>
    </r>
    <r>
      <rPr>
        <sz val="12"/>
        <color theme="3" tint="-0.249977111117893"/>
        <rFont val="細明體"/>
        <family val="3"/>
        <charset val="136"/>
      </rPr>
      <t>巧克力自定義</t>
    </r>
    <r>
      <rPr>
        <sz val="12"/>
        <color theme="3" tint="-0.249977111117893"/>
        <rFont val="Tahoma"/>
        <family val="2"/>
      </rPr>
      <t>(</t>
    </r>
    <r>
      <rPr>
        <sz val="12"/>
        <color theme="3" tint="-0.249977111117893"/>
        <rFont val="細明體"/>
        <family val="3"/>
        <charset val="136"/>
      </rPr>
      <t>金莎</t>
    </r>
    <r>
      <rPr>
        <sz val="12"/>
        <color theme="3" tint="-0.249977111117893"/>
        <rFont val="Tahoma"/>
        <family val="2"/>
      </rPr>
      <t>,</t>
    </r>
    <r>
      <rPr>
        <sz val="12"/>
        <color theme="3" tint="-0.249977111117893"/>
        <rFont val="細明體"/>
        <family val="3"/>
        <charset val="136"/>
      </rPr>
      <t>瑞士蓮</t>
    </r>
    <r>
      <rPr>
        <sz val="12"/>
        <color theme="3" tint="-0.249977111117893"/>
        <rFont val="Tahoma"/>
        <family val="2"/>
      </rPr>
      <t>,</t>
    </r>
    <r>
      <rPr>
        <sz val="12"/>
        <color theme="3" tint="-0.249977111117893"/>
        <rFont val="細明體"/>
        <family val="3"/>
        <charset val="136"/>
      </rPr>
      <t>巧克力餅乾</t>
    </r>
    <r>
      <rPr>
        <sz val="12"/>
        <color theme="3" tint="-0.249977111117893"/>
        <rFont val="Tahoma"/>
        <family val="2"/>
      </rPr>
      <t>,</t>
    </r>
    <r>
      <rPr>
        <sz val="12"/>
        <color theme="3" tint="-0.249977111117893"/>
        <rFont val="細明體"/>
        <family val="3"/>
        <charset val="136"/>
      </rPr>
      <t>巧克力蛋糕</t>
    </r>
    <r>
      <rPr>
        <sz val="12"/>
        <color theme="3" tint="-0.249977111117893"/>
        <rFont val="Tahoma"/>
        <family val="2"/>
      </rPr>
      <t>,</t>
    </r>
    <r>
      <rPr>
        <sz val="12"/>
        <color theme="3" tint="-0.249977111117893"/>
        <rFont val="細明體"/>
        <family val="3"/>
        <charset val="136"/>
      </rPr>
      <t>巧克力牛奶</t>
    </r>
    <r>
      <rPr>
        <sz val="12"/>
        <color theme="3" tint="-0.249977111117893"/>
        <rFont val="Tahoma"/>
        <family val="2"/>
      </rPr>
      <t>,</t>
    </r>
    <r>
      <rPr>
        <sz val="12"/>
        <color theme="3" tint="-0.249977111117893"/>
        <rFont val="細明體"/>
        <family val="3"/>
        <charset val="136"/>
      </rPr>
      <t>巧克力</t>
    </r>
    <r>
      <rPr>
        <sz val="12"/>
        <color theme="3" tint="-0.249977111117893"/>
        <rFont val="Tahoma"/>
        <family val="2"/>
      </rPr>
      <t>,</t>
    </r>
    <r>
      <rPr>
        <sz val="12"/>
        <color theme="3" tint="-0.249977111117893"/>
        <rFont val="細明體"/>
        <family val="3"/>
        <charset val="136"/>
      </rPr>
      <t>好朋友調味乳</t>
    </r>
    <r>
      <rPr>
        <sz val="12"/>
        <color theme="3" tint="-0.249977111117893"/>
        <rFont val="Tahoma"/>
        <family val="2"/>
      </rPr>
      <t>,</t>
    </r>
    <r>
      <rPr>
        <sz val="12"/>
        <color theme="3" tint="-0.249977111117893"/>
        <rFont val="細明體"/>
        <family val="3"/>
        <charset val="136"/>
      </rPr>
      <t>可可</t>
    </r>
    <r>
      <rPr>
        <sz val="12"/>
        <color theme="3" tint="-0.249977111117893"/>
        <rFont val="Tahoma"/>
        <family val="2"/>
      </rPr>
      <t>,</t>
    </r>
    <r>
      <rPr>
        <sz val="12"/>
        <color theme="3" tint="-0.249977111117893"/>
        <rFont val="細明體"/>
        <family val="3"/>
        <charset val="136"/>
      </rPr>
      <t>光泉巧克力調味</t>
    </r>
    <r>
      <rPr>
        <sz val="12"/>
        <color theme="3" tint="-0.249977111117893"/>
        <rFont val="Tahoma"/>
        <family val="2"/>
      </rPr>
      <t>,Kitkat,HERSHEYS,GODIVA
*</t>
    </r>
    <r>
      <rPr>
        <sz val="12"/>
        <color theme="3" tint="-0.249977111117893"/>
        <rFont val="細明體"/>
        <family val="3"/>
        <charset val="136"/>
      </rPr>
      <t>頻次：</t>
    </r>
    <r>
      <rPr>
        <sz val="12"/>
        <color theme="3" tint="-0.249977111117893"/>
        <rFont val="Tahoma"/>
        <family val="2"/>
      </rPr>
      <t>4</t>
    </r>
    <r>
      <rPr>
        <sz val="12"/>
        <color theme="3" tint="-0.249977111117893"/>
        <rFont val="細明體"/>
        <family val="3"/>
        <charset val="136"/>
      </rPr>
      <t>次</t>
    </r>
    <r>
      <rPr>
        <sz val="12"/>
        <color theme="3" tint="-0.249977111117893"/>
        <rFont val="Tahoma"/>
        <family val="2"/>
      </rPr>
      <t>/</t>
    </r>
    <r>
      <rPr>
        <sz val="12"/>
        <color theme="3" tint="-0.249977111117893"/>
        <rFont val="細明體"/>
        <family val="3"/>
        <charset val="136"/>
      </rPr>
      <t xml:space="preserve">走期內
</t>
    </r>
    <r>
      <rPr>
        <sz val="12"/>
        <color theme="3" tint="-0.249977111117893"/>
        <rFont val="Tahoma"/>
        <family val="2"/>
      </rPr>
      <t>*</t>
    </r>
    <r>
      <rPr>
        <sz val="12"/>
        <color theme="3" tint="-0.249977111117893"/>
        <rFont val="細明體"/>
        <family val="3"/>
        <charset val="136"/>
      </rPr>
      <t>排除看過蘋果篇的名單</t>
    </r>
    <phoneticPr fontId="3" type="noConversion"/>
  </si>
  <si>
    <t>週三</t>
    <phoneticPr fontId="3" type="noConversion"/>
  </si>
  <si>
    <t>7/15-7/28</t>
    <phoneticPr fontId="3" type="noConversion"/>
  </si>
  <si>
    <r>
      <t>Trueview</t>
    </r>
    <r>
      <rPr>
        <sz val="12"/>
        <color theme="3" tint="-0.249977111117893"/>
        <rFont val="細明體"/>
        <family val="3"/>
        <charset val="136"/>
      </rPr>
      <t>串流廣告</t>
    </r>
    <r>
      <rPr>
        <sz val="12"/>
        <color theme="3" tint="-0.249977111117893"/>
        <rFont val="Tahoma"/>
        <family val="2"/>
      </rPr>
      <t xml:space="preserve">In-stream  </t>
    </r>
    <r>
      <rPr>
        <sz val="12"/>
        <color theme="3" tint="-0.249977111117893"/>
        <rFont val="細明體"/>
        <family val="3"/>
        <charset val="136"/>
      </rPr>
      <t>水果篇</t>
    </r>
    <r>
      <rPr>
        <sz val="12"/>
        <color theme="3" tint="-0.249977111117893"/>
        <rFont val="Tahoma"/>
        <family val="2"/>
      </rPr>
      <t xml:space="preserve">
</t>
    </r>
    <r>
      <rPr>
        <sz val="12"/>
        <color theme="3" tint="-0.249977111117893"/>
        <rFont val="細明體"/>
        <family val="3"/>
        <charset val="136"/>
      </rPr>
      <t xml:space="preserve">一個廣告活動，兩個廣告群組
</t>
    </r>
    <r>
      <rPr>
        <sz val="12"/>
        <color theme="3" tint="-0.249977111117893"/>
        <rFont val="Tahoma"/>
        <family val="2"/>
      </rPr>
      <t>1. TA</t>
    </r>
    <r>
      <rPr>
        <sz val="12"/>
        <color theme="3" tint="-0.249977111117893"/>
        <rFont val="細明體"/>
        <family val="3"/>
        <charset val="136"/>
      </rPr>
      <t>：</t>
    </r>
    <r>
      <rPr>
        <sz val="12"/>
        <color theme="3" tint="-0.249977111117893"/>
        <rFont val="Tahoma"/>
        <family val="2"/>
      </rPr>
      <t>25-54</t>
    </r>
    <r>
      <rPr>
        <sz val="12"/>
        <color theme="3" tint="-0.249977111117893"/>
        <rFont val="細明體"/>
        <family val="3"/>
        <charset val="136"/>
      </rPr>
      <t>歲</t>
    </r>
    <r>
      <rPr>
        <sz val="12"/>
        <color theme="3" tint="-0.249977111117893"/>
        <rFont val="Tahoma"/>
        <family val="2"/>
      </rPr>
      <t>+</t>
    </r>
    <r>
      <rPr>
        <sz val="12"/>
        <color theme="3" tint="-0.249977111117893"/>
        <rFont val="細明體"/>
        <family val="3"/>
        <charset val="136"/>
      </rPr>
      <t>女姓</t>
    </r>
    <r>
      <rPr>
        <sz val="12"/>
        <color theme="3" tint="-0.249977111117893"/>
        <rFont val="Tahoma"/>
        <family val="2"/>
      </rPr>
      <t>+</t>
    </r>
    <r>
      <rPr>
        <sz val="12"/>
        <color theme="3" tint="-0.249977111117893"/>
        <rFont val="細明體"/>
        <family val="3"/>
        <charset val="136"/>
      </rPr>
      <t xml:space="preserve">教育自訂義
</t>
    </r>
    <r>
      <rPr>
        <sz val="12"/>
        <color theme="3" tint="-0.249977111117893"/>
        <rFont val="Tahoma"/>
        <family val="2"/>
      </rPr>
      <t>*</t>
    </r>
    <r>
      <rPr>
        <sz val="12"/>
        <color theme="3" tint="-0.249977111117893"/>
        <rFont val="細明體"/>
        <family val="3"/>
        <charset val="136"/>
      </rPr>
      <t xml:space="preserve">排除看過巧克力篇的名單
</t>
    </r>
    <r>
      <rPr>
        <sz val="12"/>
        <color theme="3" tint="-0.249977111117893"/>
        <rFont val="Tahoma"/>
        <family val="2"/>
      </rPr>
      <t>*</t>
    </r>
    <r>
      <rPr>
        <sz val="12"/>
        <color theme="3" tint="-0.249977111117893"/>
        <rFont val="細明體"/>
        <family val="3"/>
        <charset val="136"/>
      </rPr>
      <t>頻次</t>
    </r>
    <r>
      <rPr>
        <sz val="12"/>
        <color theme="3" tint="-0.249977111117893"/>
        <rFont val="Tahoma"/>
        <family val="2"/>
      </rPr>
      <t>-</t>
    </r>
    <r>
      <rPr>
        <sz val="12"/>
        <color theme="3" tint="-0.249977111117893"/>
        <rFont val="細明體"/>
        <family val="3"/>
        <charset val="136"/>
      </rPr>
      <t>四次</t>
    </r>
    <r>
      <rPr>
        <sz val="12"/>
        <color theme="3" tint="-0.249977111117893"/>
        <rFont val="Tahoma"/>
        <family val="2"/>
      </rPr>
      <t>/</t>
    </r>
    <r>
      <rPr>
        <sz val="12"/>
        <color theme="3" tint="-0.249977111117893"/>
        <rFont val="細明體"/>
        <family val="3"/>
        <charset val="136"/>
      </rPr>
      <t>走期內</t>
    </r>
    <phoneticPr fontId="3" type="noConversion"/>
  </si>
  <si>
    <r>
      <t>Trueview</t>
    </r>
    <r>
      <rPr>
        <sz val="12"/>
        <color theme="3" tint="-0.249977111117893"/>
        <rFont val="細明體"/>
        <family val="3"/>
        <charset val="136"/>
      </rPr>
      <t>串流廣告</t>
    </r>
    <r>
      <rPr>
        <sz val="12"/>
        <color theme="3" tint="-0.249977111117893"/>
        <rFont val="Tahoma"/>
        <family val="2"/>
      </rPr>
      <t xml:space="preserve">In-stream   </t>
    </r>
    <r>
      <rPr>
        <sz val="12"/>
        <color theme="3" tint="-0.249977111117893"/>
        <rFont val="細明體"/>
        <family val="3"/>
        <charset val="136"/>
      </rPr>
      <t>水果篇</t>
    </r>
    <r>
      <rPr>
        <sz val="12"/>
        <color theme="3" tint="-0.249977111117893"/>
        <rFont val="Tahoma"/>
        <family val="2"/>
      </rPr>
      <t xml:space="preserve">
</t>
    </r>
    <r>
      <rPr>
        <sz val="12"/>
        <color theme="3" tint="-0.249977111117893"/>
        <rFont val="細明體"/>
        <family val="3"/>
        <charset val="136"/>
      </rPr>
      <t xml:space="preserve">一個廣告活動，兩個廣告群組
</t>
    </r>
    <r>
      <rPr>
        <sz val="12"/>
        <color theme="3" tint="-0.249977111117893"/>
        <rFont val="Tahoma"/>
        <family val="2"/>
      </rPr>
      <t>2. TA</t>
    </r>
    <r>
      <rPr>
        <sz val="12"/>
        <color theme="3" tint="-0.249977111117893"/>
        <rFont val="細明體"/>
        <family val="3"/>
        <charset val="136"/>
      </rPr>
      <t>：</t>
    </r>
    <r>
      <rPr>
        <sz val="12"/>
        <color theme="3" tint="-0.249977111117893"/>
        <rFont val="Tahoma"/>
        <family val="2"/>
      </rPr>
      <t>25-54+</t>
    </r>
    <r>
      <rPr>
        <sz val="12"/>
        <color theme="3" tint="-0.249977111117893"/>
        <rFont val="細明體"/>
        <family val="3"/>
        <charset val="136"/>
      </rPr>
      <t xml:space="preserve">水果自訂義
</t>
    </r>
    <r>
      <rPr>
        <sz val="12"/>
        <color theme="3" tint="-0.249977111117893"/>
        <rFont val="Tahoma"/>
        <family val="2"/>
      </rPr>
      <t>*</t>
    </r>
    <r>
      <rPr>
        <sz val="12"/>
        <color theme="3" tint="-0.249977111117893"/>
        <rFont val="細明體"/>
        <family val="3"/>
        <charset val="136"/>
      </rPr>
      <t>頻次</t>
    </r>
    <r>
      <rPr>
        <sz val="12"/>
        <color theme="3" tint="-0.249977111117893"/>
        <rFont val="Tahoma"/>
        <family val="2"/>
      </rPr>
      <t>-</t>
    </r>
    <r>
      <rPr>
        <sz val="12"/>
        <color theme="3" tint="-0.249977111117893"/>
        <rFont val="細明體"/>
        <family val="3"/>
        <charset val="136"/>
      </rPr>
      <t>四次</t>
    </r>
    <r>
      <rPr>
        <sz val="12"/>
        <color theme="3" tint="-0.249977111117893"/>
        <rFont val="Tahoma"/>
        <family val="2"/>
      </rPr>
      <t>/</t>
    </r>
    <r>
      <rPr>
        <sz val="12"/>
        <color theme="3" tint="-0.249977111117893"/>
        <rFont val="細明體"/>
        <family val="3"/>
        <charset val="136"/>
      </rPr>
      <t>走期內</t>
    </r>
    <phoneticPr fontId="3" type="noConversion"/>
  </si>
  <si>
    <r>
      <t>Trueview</t>
    </r>
    <r>
      <rPr>
        <sz val="12"/>
        <color theme="3" tint="-0.249977111117893"/>
        <rFont val="細明體"/>
        <family val="3"/>
        <charset val="136"/>
      </rPr>
      <t>串流廣告</t>
    </r>
    <r>
      <rPr>
        <sz val="12"/>
        <color theme="3" tint="-0.249977111117893"/>
        <rFont val="Tahoma"/>
        <family val="2"/>
      </rPr>
      <t xml:space="preserve">In-stream  </t>
    </r>
    <r>
      <rPr>
        <sz val="12"/>
        <color theme="3" tint="-0.249977111117893"/>
        <rFont val="細明體"/>
        <family val="3"/>
        <charset val="136"/>
      </rPr>
      <t>巧克力篇</t>
    </r>
    <r>
      <rPr>
        <sz val="12"/>
        <color theme="3" tint="-0.249977111117893"/>
        <rFont val="Tahoma"/>
        <family val="2"/>
      </rPr>
      <t xml:space="preserve">
•TA</t>
    </r>
    <r>
      <rPr>
        <sz val="12"/>
        <color theme="3" tint="-0.249977111117893"/>
        <rFont val="細明體"/>
        <family val="3"/>
        <charset val="136"/>
      </rPr>
      <t>：</t>
    </r>
    <r>
      <rPr>
        <sz val="12"/>
        <color theme="3" tint="-0.249977111117893"/>
        <rFont val="Tahoma"/>
        <family val="2"/>
      </rPr>
      <t>25-54</t>
    </r>
    <r>
      <rPr>
        <sz val="12"/>
        <color theme="3" tint="-0.249977111117893"/>
        <rFont val="細明體"/>
        <family val="3"/>
        <charset val="136"/>
      </rPr>
      <t>歲</t>
    </r>
    <r>
      <rPr>
        <sz val="12"/>
        <color theme="3" tint="-0.249977111117893"/>
        <rFont val="Tahoma"/>
        <family val="2"/>
      </rPr>
      <t>+</t>
    </r>
    <r>
      <rPr>
        <sz val="12"/>
        <color theme="3" tint="-0.249977111117893"/>
        <rFont val="細明體"/>
        <family val="3"/>
        <charset val="136"/>
      </rPr>
      <t>女性</t>
    </r>
    <r>
      <rPr>
        <sz val="12"/>
        <color theme="3" tint="-0.249977111117893"/>
        <rFont val="Tahoma"/>
        <family val="2"/>
      </rPr>
      <t>+</t>
    </r>
    <r>
      <rPr>
        <sz val="12"/>
        <color theme="3" tint="-0.249977111117893"/>
        <rFont val="細明體"/>
        <family val="3"/>
        <charset val="136"/>
      </rPr>
      <t xml:space="preserve">教育自定義
</t>
    </r>
    <r>
      <rPr>
        <sz val="12"/>
        <color theme="3" tint="-0.249977111117893"/>
        <rFont val="Tahoma"/>
        <family val="2"/>
      </rPr>
      <t>*</t>
    </r>
    <r>
      <rPr>
        <sz val="12"/>
        <color theme="3" tint="-0.249977111117893"/>
        <rFont val="細明體"/>
        <family val="3"/>
        <charset val="136"/>
      </rPr>
      <t>頻次：四次</t>
    </r>
    <r>
      <rPr>
        <sz val="12"/>
        <color theme="3" tint="-0.249977111117893"/>
        <rFont val="Tahoma"/>
        <family val="2"/>
      </rPr>
      <t>/</t>
    </r>
    <r>
      <rPr>
        <sz val="12"/>
        <color theme="3" tint="-0.249977111117893"/>
        <rFont val="細明體"/>
        <family val="3"/>
        <charset val="136"/>
      </rPr>
      <t xml:space="preserve">走期內
</t>
    </r>
    <r>
      <rPr>
        <sz val="12"/>
        <color theme="3" tint="-0.249977111117893"/>
        <rFont val="Tahoma"/>
        <family val="2"/>
      </rPr>
      <t>*</t>
    </r>
    <r>
      <rPr>
        <sz val="12"/>
        <color theme="3" tint="-0.249977111117893"/>
        <rFont val="細明體"/>
        <family val="3"/>
        <charset val="136"/>
      </rPr>
      <t>排除看過水果篇的名單</t>
    </r>
    <phoneticPr fontId="3" type="noConversion"/>
  </si>
  <si>
    <r>
      <t>Trueview</t>
    </r>
    <r>
      <rPr>
        <sz val="12"/>
        <color theme="3" tint="-0.249977111117893"/>
        <rFont val="細明體"/>
        <family val="3"/>
        <charset val="136"/>
      </rPr>
      <t>串流廣告</t>
    </r>
    <r>
      <rPr>
        <sz val="12"/>
        <color theme="3" tint="-0.249977111117893"/>
        <rFont val="Tahoma"/>
        <family val="2"/>
      </rPr>
      <t xml:space="preserve">In-stream  </t>
    </r>
    <r>
      <rPr>
        <sz val="12"/>
        <color theme="3" tint="-0.249977111117893"/>
        <rFont val="細明體"/>
        <family val="3"/>
        <charset val="136"/>
      </rPr>
      <t>巧克力篇</t>
    </r>
    <r>
      <rPr>
        <sz val="12"/>
        <color theme="3" tint="-0.249977111117893"/>
        <rFont val="Tahoma"/>
        <family val="2"/>
      </rPr>
      <t xml:space="preserve">
</t>
    </r>
    <r>
      <rPr>
        <sz val="12"/>
        <color theme="3" tint="-0.249977111117893"/>
        <rFont val="細明體"/>
        <family val="3"/>
        <charset val="136"/>
      </rPr>
      <t xml:space="preserve">一個廣告活動，兩個廣告群組
</t>
    </r>
    <r>
      <rPr>
        <sz val="12"/>
        <color theme="3" tint="-0.249977111117893"/>
        <rFont val="Tahoma"/>
        <family val="2"/>
      </rPr>
      <t>1. TA</t>
    </r>
    <r>
      <rPr>
        <sz val="12"/>
        <color theme="3" tint="-0.249977111117893"/>
        <rFont val="細明體"/>
        <family val="3"/>
        <charset val="136"/>
      </rPr>
      <t>：</t>
    </r>
    <r>
      <rPr>
        <sz val="12"/>
        <color theme="3" tint="-0.249977111117893"/>
        <rFont val="Tahoma"/>
        <family val="2"/>
      </rPr>
      <t>25-54</t>
    </r>
    <r>
      <rPr>
        <sz val="12"/>
        <color theme="3" tint="-0.249977111117893"/>
        <rFont val="細明體"/>
        <family val="3"/>
        <charset val="136"/>
      </rPr>
      <t>爸媽族群</t>
    </r>
    <r>
      <rPr>
        <sz val="12"/>
        <color theme="3" tint="-0.249977111117893"/>
        <rFont val="Tahoma"/>
        <family val="2"/>
      </rPr>
      <t>+</t>
    </r>
    <r>
      <rPr>
        <sz val="12"/>
        <color theme="3" tint="-0.249977111117893"/>
        <rFont val="細明體"/>
        <family val="3"/>
        <charset val="136"/>
      </rPr>
      <t>通路、振興券自訂義</t>
    </r>
    <r>
      <rPr>
        <sz val="12"/>
        <color theme="3" tint="-0.249977111117893"/>
        <rFont val="Tahoma"/>
        <family val="2"/>
      </rPr>
      <t xml:space="preserve">
*</t>
    </r>
    <r>
      <rPr>
        <sz val="12"/>
        <color theme="3" tint="-0.249977111117893"/>
        <rFont val="細明體"/>
        <family val="3"/>
        <charset val="136"/>
      </rPr>
      <t>頻次</t>
    </r>
    <r>
      <rPr>
        <sz val="12"/>
        <color theme="3" tint="-0.249977111117893"/>
        <rFont val="Tahoma"/>
        <family val="2"/>
      </rPr>
      <t>-</t>
    </r>
    <r>
      <rPr>
        <sz val="12"/>
        <color theme="3" tint="-0.249977111117893"/>
        <rFont val="細明體"/>
        <family val="3"/>
        <charset val="136"/>
      </rPr>
      <t>四次</t>
    </r>
    <r>
      <rPr>
        <sz val="12"/>
        <color theme="3" tint="-0.249977111117893"/>
        <rFont val="Tahoma"/>
        <family val="2"/>
      </rPr>
      <t>/</t>
    </r>
    <r>
      <rPr>
        <sz val="12"/>
        <color theme="3" tint="-0.249977111117893"/>
        <rFont val="細明體"/>
        <family val="3"/>
        <charset val="136"/>
      </rPr>
      <t>走期內</t>
    </r>
    <phoneticPr fontId="3" type="noConversion"/>
  </si>
  <si>
    <r>
      <t>Trueview</t>
    </r>
    <r>
      <rPr>
        <sz val="12"/>
        <color theme="3" tint="-0.249977111117893"/>
        <rFont val="細明體"/>
        <family val="3"/>
        <charset val="136"/>
      </rPr>
      <t>串流廣告</t>
    </r>
    <r>
      <rPr>
        <sz val="12"/>
        <color theme="3" tint="-0.249977111117893"/>
        <rFont val="Tahoma"/>
        <family val="2"/>
      </rPr>
      <t xml:space="preserve">In-stream  </t>
    </r>
    <r>
      <rPr>
        <sz val="12"/>
        <color theme="3" tint="-0.249977111117893"/>
        <rFont val="細明體"/>
        <family val="3"/>
        <charset val="136"/>
      </rPr>
      <t>巧克力篇</t>
    </r>
    <r>
      <rPr>
        <sz val="12"/>
        <color theme="3" tint="-0.249977111117893"/>
        <rFont val="Tahoma"/>
        <family val="2"/>
      </rPr>
      <t xml:space="preserve">
</t>
    </r>
    <r>
      <rPr>
        <sz val="12"/>
        <color theme="3" tint="-0.249977111117893"/>
        <rFont val="細明體"/>
        <family val="3"/>
        <charset val="136"/>
      </rPr>
      <t xml:space="preserve">一個廣告活動，兩個廣告群組
</t>
    </r>
    <r>
      <rPr>
        <sz val="12"/>
        <color theme="3" tint="-0.249977111117893"/>
        <rFont val="Tahoma"/>
        <family val="2"/>
      </rPr>
      <t xml:space="preserve">2. </t>
    </r>
    <r>
      <rPr>
        <sz val="12"/>
        <color theme="3" tint="-0.249977111117893"/>
        <rFont val="細明體"/>
        <family val="3"/>
        <charset val="136"/>
      </rPr>
      <t>再行銷</t>
    </r>
    <r>
      <rPr>
        <sz val="12"/>
        <color theme="3" tint="-0.249977111117893"/>
        <rFont val="Tahoma"/>
        <family val="2"/>
      </rPr>
      <t>(</t>
    </r>
    <r>
      <rPr>
        <sz val="12"/>
        <color theme="3" tint="-0.249977111117893"/>
        <rFont val="細明體"/>
        <family val="3"/>
        <charset val="136"/>
      </rPr>
      <t>看過五月宣傳</t>
    </r>
    <r>
      <rPr>
        <sz val="12"/>
        <color theme="3" tint="-0.249977111117893"/>
        <rFont val="Tahoma"/>
        <family val="2"/>
      </rPr>
      <t>30s</t>
    </r>
    <r>
      <rPr>
        <sz val="12"/>
        <color theme="3" tint="-0.249977111117893"/>
        <rFont val="細明體"/>
        <family val="3"/>
        <charset val="136"/>
      </rPr>
      <t>素材名單</t>
    </r>
    <r>
      <rPr>
        <sz val="12"/>
        <color theme="3" tint="-0.249977111117893"/>
        <rFont val="Tahoma"/>
        <family val="2"/>
      </rPr>
      <t>)
*</t>
    </r>
    <r>
      <rPr>
        <sz val="12"/>
        <color theme="3" tint="-0.249977111117893"/>
        <rFont val="細明體"/>
        <family val="3"/>
        <charset val="136"/>
      </rPr>
      <t>頻次</t>
    </r>
    <r>
      <rPr>
        <sz val="12"/>
        <color theme="3" tint="-0.249977111117893"/>
        <rFont val="Tahoma"/>
        <family val="2"/>
      </rPr>
      <t>-</t>
    </r>
    <r>
      <rPr>
        <sz val="12"/>
        <color theme="3" tint="-0.249977111117893"/>
        <rFont val="細明體"/>
        <family val="3"/>
        <charset val="136"/>
      </rPr>
      <t>四次</t>
    </r>
    <r>
      <rPr>
        <sz val="12"/>
        <color theme="3" tint="-0.249977111117893"/>
        <rFont val="Tahoma"/>
        <family val="2"/>
      </rPr>
      <t>/</t>
    </r>
    <r>
      <rPr>
        <sz val="12"/>
        <color theme="3" tint="-0.249977111117893"/>
        <rFont val="細明體"/>
        <family val="3"/>
        <charset val="136"/>
      </rPr>
      <t>走期內</t>
    </r>
    <phoneticPr fontId="3" type="noConversion"/>
  </si>
  <si>
    <r>
      <t>Trueview</t>
    </r>
    <r>
      <rPr>
        <sz val="12"/>
        <color theme="3" tint="-0.249977111117893"/>
        <rFont val="細明體"/>
        <family val="3"/>
        <charset val="136"/>
      </rPr>
      <t>串流廣告</t>
    </r>
    <r>
      <rPr>
        <sz val="12"/>
        <color theme="3" tint="-0.249977111117893"/>
        <rFont val="Tahoma"/>
        <family val="2"/>
      </rPr>
      <t xml:space="preserve">In-stream  </t>
    </r>
    <r>
      <rPr>
        <sz val="12"/>
        <color theme="3" tint="-0.249977111117893"/>
        <rFont val="細明體"/>
        <family val="3"/>
        <charset val="136"/>
      </rPr>
      <t>巧克力篇</t>
    </r>
    <r>
      <rPr>
        <sz val="12"/>
        <color theme="3" tint="-0.249977111117893"/>
        <rFont val="Tahoma"/>
        <family val="2"/>
      </rPr>
      <t xml:space="preserve">
</t>
    </r>
    <r>
      <rPr>
        <sz val="12"/>
        <color theme="3" tint="-0.249977111117893"/>
        <rFont val="細明體"/>
        <family val="3"/>
        <charset val="136"/>
      </rPr>
      <t xml:space="preserve">一個廣告活動，兩個廣告群組
</t>
    </r>
    <r>
      <rPr>
        <sz val="12"/>
        <color theme="3" tint="-0.249977111117893"/>
        <rFont val="Tahoma"/>
        <family val="2"/>
      </rPr>
      <t>1. TA</t>
    </r>
    <r>
      <rPr>
        <sz val="12"/>
        <color theme="3" tint="-0.249977111117893"/>
        <rFont val="細明體"/>
        <family val="3"/>
        <charset val="136"/>
      </rPr>
      <t>：</t>
    </r>
    <r>
      <rPr>
        <sz val="12"/>
        <color theme="3" tint="-0.249977111117893"/>
        <rFont val="Tahoma"/>
        <family val="2"/>
      </rPr>
      <t>25-54</t>
    </r>
    <r>
      <rPr>
        <sz val="12"/>
        <color theme="3" tint="-0.249977111117893"/>
        <rFont val="細明體"/>
        <family val="3"/>
        <charset val="136"/>
      </rPr>
      <t>歲</t>
    </r>
    <r>
      <rPr>
        <sz val="12"/>
        <color theme="3" tint="-0.249977111117893"/>
        <rFont val="Tahoma"/>
        <family val="2"/>
      </rPr>
      <t>+</t>
    </r>
    <r>
      <rPr>
        <sz val="12"/>
        <color theme="3" tint="-0.249977111117893"/>
        <rFont val="細明體"/>
        <family val="3"/>
        <charset val="136"/>
      </rPr>
      <t xml:space="preserve">暑假自訂義
</t>
    </r>
    <r>
      <rPr>
        <sz val="12"/>
        <color theme="3" tint="-0.249977111117893"/>
        <rFont val="Tahoma"/>
        <family val="2"/>
      </rPr>
      <t>*</t>
    </r>
    <r>
      <rPr>
        <sz val="12"/>
        <color theme="3" tint="-0.249977111117893"/>
        <rFont val="細明體"/>
        <family val="3"/>
        <charset val="136"/>
      </rPr>
      <t>頻次</t>
    </r>
    <r>
      <rPr>
        <sz val="12"/>
        <color theme="3" tint="-0.249977111117893"/>
        <rFont val="Tahoma"/>
        <family val="2"/>
      </rPr>
      <t>-</t>
    </r>
    <r>
      <rPr>
        <sz val="12"/>
        <color theme="3" tint="-0.249977111117893"/>
        <rFont val="細明體"/>
        <family val="3"/>
        <charset val="136"/>
      </rPr>
      <t>四次</t>
    </r>
    <r>
      <rPr>
        <sz val="12"/>
        <color theme="3" tint="-0.249977111117893"/>
        <rFont val="Tahoma"/>
        <family val="2"/>
      </rPr>
      <t>/</t>
    </r>
    <r>
      <rPr>
        <sz val="12"/>
        <color theme="3" tint="-0.249977111117893"/>
        <rFont val="細明體"/>
        <family val="3"/>
        <charset val="136"/>
      </rPr>
      <t>走期內</t>
    </r>
    <phoneticPr fontId="3" type="noConversion"/>
  </si>
  <si>
    <r>
      <t>Trueview</t>
    </r>
    <r>
      <rPr>
        <sz val="12"/>
        <color theme="3" tint="-0.249977111117893"/>
        <rFont val="細明體"/>
        <family val="3"/>
        <charset val="136"/>
      </rPr>
      <t>串流廣告</t>
    </r>
    <r>
      <rPr>
        <sz val="12"/>
        <color theme="3" tint="-0.249977111117893"/>
        <rFont val="Tahoma"/>
        <family val="2"/>
      </rPr>
      <t xml:space="preserve">In-stream  </t>
    </r>
    <r>
      <rPr>
        <sz val="12"/>
        <color theme="3" tint="-0.249977111117893"/>
        <rFont val="細明體"/>
        <family val="3"/>
        <charset val="136"/>
      </rPr>
      <t>巧克力篇</t>
    </r>
    <r>
      <rPr>
        <sz val="12"/>
        <color theme="3" tint="-0.249977111117893"/>
        <rFont val="Tahoma"/>
        <family val="2"/>
      </rPr>
      <t xml:space="preserve">
</t>
    </r>
    <r>
      <rPr>
        <sz val="12"/>
        <color theme="3" tint="-0.249977111117893"/>
        <rFont val="細明體"/>
        <family val="3"/>
        <charset val="136"/>
      </rPr>
      <t xml:space="preserve">一個廣告活動，兩個廣告群組
</t>
    </r>
    <r>
      <rPr>
        <sz val="12"/>
        <color theme="3" tint="-0.249977111117893"/>
        <rFont val="Tahoma"/>
        <family val="2"/>
      </rPr>
      <t>2. TA</t>
    </r>
    <r>
      <rPr>
        <sz val="12"/>
        <color theme="3" tint="-0.249977111117893"/>
        <rFont val="細明體"/>
        <family val="3"/>
        <charset val="136"/>
      </rPr>
      <t>：</t>
    </r>
    <r>
      <rPr>
        <sz val="12"/>
        <color theme="3" tint="-0.249977111117893"/>
        <rFont val="Tahoma"/>
        <family val="2"/>
      </rPr>
      <t>25-54</t>
    </r>
    <r>
      <rPr>
        <sz val="12"/>
        <color theme="3" tint="-0.249977111117893"/>
        <rFont val="細明體"/>
        <family val="3"/>
        <charset val="136"/>
      </rPr>
      <t>歲</t>
    </r>
    <r>
      <rPr>
        <sz val="12"/>
        <color theme="3" tint="-0.249977111117893"/>
        <rFont val="Tahoma"/>
        <family val="2"/>
      </rPr>
      <t>+</t>
    </r>
    <r>
      <rPr>
        <sz val="12"/>
        <color theme="3" tint="-0.249977111117893"/>
        <rFont val="細明體"/>
        <family val="3"/>
        <charset val="136"/>
      </rPr>
      <t xml:space="preserve">休閒及社交玩家
</t>
    </r>
    <r>
      <rPr>
        <sz val="12"/>
        <color theme="3" tint="-0.249977111117893"/>
        <rFont val="Tahoma"/>
        <family val="2"/>
      </rPr>
      <t>*</t>
    </r>
    <r>
      <rPr>
        <sz val="12"/>
        <color theme="3" tint="-0.249977111117893"/>
        <rFont val="細明體"/>
        <family val="3"/>
        <charset val="136"/>
      </rPr>
      <t>頻次</t>
    </r>
    <r>
      <rPr>
        <sz val="12"/>
        <color theme="3" tint="-0.249977111117893"/>
        <rFont val="Tahoma"/>
        <family val="2"/>
      </rPr>
      <t>-</t>
    </r>
    <r>
      <rPr>
        <sz val="12"/>
        <color theme="3" tint="-0.249977111117893"/>
        <rFont val="細明體"/>
        <family val="3"/>
        <charset val="136"/>
      </rPr>
      <t>四次</t>
    </r>
    <r>
      <rPr>
        <sz val="12"/>
        <color theme="3" tint="-0.249977111117893"/>
        <rFont val="Tahoma"/>
        <family val="2"/>
      </rPr>
      <t>/</t>
    </r>
    <r>
      <rPr>
        <sz val="12"/>
        <color theme="3" tint="-0.249977111117893"/>
        <rFont val="細明體"/>
        <family val="3"/>
        <charset val="136"/>
      </rPr>
      <t>走期內</t>
    </r>
    <phoneticPr fontId="3" type="noConversion"/>
  </si>
  <si>
    <t>週三</t>
    <phoneticPr fontId="3" type="noConversion"/>
  </si>
  <si>
    <r>
      <t>PC+</t>
    </r>
    <r>
      <rPr>
        <sz val="12"/>
        <color theme="3" tint="-0.249977111117893"/>
        <rFont val="細明體"/>
        <family val="3"/>
        <charset val="136"/>
      </rPr>
      <t xml:space="preserve">行動混投
</t>
    </r>
    <r>
      <rPr>
        <sz val="12"/>
        <color theme="3" tint="-0.249977111117893"/>
        <rFont val="Tahoma"/>
        <family val="2"/>
      </rPr>
      <t>pre-roll 30</t>
    </r>
    <r>
      <rPr>
        <sz val="12"/>
        <color theme="3" tint="-0.249977111117893"/>
        <rFont val="細明體"/>
        <family val="3"/>
        <charset val="136"/>
      </rPr>
      <t>秒
節目鎖定</t>
    </r>
    <r>
      <rPr>
        <sz val="12"/>
        <color theme="3" tint="-0.249977111117893"/>
        <rFont val="Tahoma"/>
        <family val="2"/>
      </rPr>
      <t>:-</t>
    </r>
    <r>
      <rPr>
        <sz val="12"/>
        <color theme="3" tint="-0.249977111117893"/>
        <rFont val="細明體"/>
        <family val="3"/>
        <charset val="136"/>
      </rPr>
      <t>兒童、動漫片單</t>
    </r>
    <r>
      <rPr>
        <sz val="12"/>
        <color theme="3" tint="-0.249977111117893"/>
        <rFont val="Tahoma"/>
        <family val="2"/>
      </rPr>
      <t>(</t>
    </r>
    <r>
      <rPr>
        <sz val="12"/>
        <color theme="3" tint="-0.249977111117893"/>
        <rFont val="細明體"/>
        <family val="3"/>
        <charset val="136"/>
      </rPr>
      <t>如頁籤</t>
    </r>
    <r>
      <rPr>
        <sz val="12"/>
        <color theme="3" tint="-0.249977111117893"/>
        <rFont val="Tahoma"/>
        <family val="2"/>
      </rPr>
      <t xml:space="preserve">)
</t>
    </r>
    <r>
      <rPr>
        <sz val="12"/>
        <color theme="3" tint="-0.249977111117893"/>
        <rFont val="細明體"/>
        <family val="3"/>
        <charset val="136"/>
      </rPr>
      <t>頻次鎖定</t>
    </r>
    <r>
      <rPr>
        <sz val="12"/>
        <color theme="3" tint="-0.249977111117893"/>
        <rFont val="Tahoma"/>
        <family val="2"/>
      </rPr>
      <t>:</t>
    </r>
    <r>
      <rPr>
        <sz val="12"/>
        <color theme="3" tint="-0.249977111117893"/>
        <rFont val="細明體"/>
        <family val="3"/>
        <charset val="136"/>
      </rPr>
      <t>每週三次</t>
    </r>
    <phoneticPr fontId="8" type="noConversion"/>
  </si>
  <si>
    <t>7/15-7/28</t>
    <phoneticPr fontId="3" type="noConversion"/>
  </si>
  <si>
    <t>Facebook</t>
    <phoneticPr fontId="8" type="noConversion"/>
  </si>
  <si>
    <t>N/A</t>
    <phoneticPr fontId="3" type="noConversion"/>
  </si>
  <si>
    <t>N/A</t>
    <phoneticPr fontId="8" type="noConversion"/>
  </si>
  <si>
    <t>N/A</t>
    <phoneticPr fontId="3" type="noConversion"/>
  </si>
  <si>
    <t>N/A</t>
    <phoneticPr fontId="3" type="noConversion"/>
  </si>
  <si>
    <r>
      <rPr>
        <b/>
        <sz val="12"/>
        <color indexed="18"/>
        <rFont val="微軟正黑體"/>
        <family val="2"/>
        <charset val="136"/>
      </rPr>
      <t>專案編號</t>
    </r>
    <r>
      <rPr>
        <b/>
        <sz val="12"/>
        <color indexed="18"/>
        <rFont val="Verdana"/>
        <family val="2"/>
      </rPr>
      <t>(NO.) /202264</t>
    </r>
    <phoneticPr fontId="6" type="noConversion"/>
  </si>
  <si>
    <t>PPA Photo
優化互動
興趣鎖定建議如下：
年齡：13 - 65+
受眾須符合的條件：興趣：度假、餅乾、數位攝影、甜點、紀實攝影、生命、宇宙以及任何事情的終極答案、宇宙、 Landscape photography 、旅遊、零食、休閒活動、攝影、攝影師、星系、行星、地球、外太空或天文學 (雜誌)、行為：經常旅行的用戶
以上鎖定建議，受眾1500萬</t>
    <phoneticPr fontId="3" type="noConversion"/>
  </si>
  <si>
    <t>原生廣告(M web+app)
導流卡提諾廣編
鎖定投放MoPTT看板 :
Travel(旅遊版)、Food(美食版)、WomenTalk(女孩版)、MensTalk(男孩版)、Tai-tavel(台灣自助旅行版)、TaiwanPlaza(台灣景點討論版)、Gossiping(八卦版)、CVS(便利商店版)
鎖定熱門關鍵字文章鎖定 :
小油坑、望古瀑布、月世界、衛武營、小野柳、台灣景點、台北、新北市、台東、高雄、統一麵、科學麵、脆麵、Enaak、點心麵、點心、零食、泡麵、王子麵、餅乾 關鍵字作加強投放投放</t>
    <phoneticPr fontId="3" type="noConversion"/>
  </si>
  <si>
    <t>週三</t>
    <phoneticPr fontId="3" type="noConversion"/>
  </si>
  <si>
    <t>週五</t>
    <phoneticPr fontId="3" type="noConversion"/>
  </si>
  <si>
    <t>三立</t>
    <phoneticPr fontId="3" type="noConversion"/>
  </si>
  <si>
    <t>三立FB</t>
    <phoneticPr fontId="3" type="noConversion"/>
  </si>
  <si>
    <t>https://www.setn.com/news.aspx?newsid=800854</t>
  </si>
  <si>
    <t>https://www.facebook.com/setnews/posts/3568002096617686</t>
  </si>
  <si>
    <t>週二</t>
    <phoneticPr fontId="3" type="noConversion"/>
  </si>
  <si>
    <t>8/25-8/31</t>
    <phoneticPr fontId="3" type="noConversion"/>
  </si>
  <si>
    <t>週一</t>
    <phoneticPr fontId="3" type="noConversion"/>
  </si>
  <si>
    <t>PV</t>
    <phoneticPr fontId="8" type="noConversion"/>
  </si>
  <si>
    <t>卡提諾</t>
    <phoneticPr fontId="8" type="noConversion"/>
  </si>
  <si>
    <t>電豹</t>
    <phoneticPr fontId="8" type="noConversion"/>
  </si>
  <si>
    <t>8/27-9/5</t>
  </si>
  <si>
    <t>週四</t>
    <phoneticPr fontId="3" type="noConversion"/>
  </si>
  <si>
    <t>三立</t>
    <phoneticPr fontId="8" type="noConversion"/>
  </si>
  <si>
    <t>UDN</t>
    <phoneticPr fontId="8" type="noConversion"/>
  </si>
  <si>
    <t>8/25-8/31</t>
  </si>
  <si>
    <t>PV</t>
    <phoneticPr fontId="8" type="noConversion"/>
  </si>
  <si>
    <t>窩客島</t>
    <phoneticPr fontId="8" type="noConversion"/>
  </si>
  <si>
    <t>Nownews</t>
    <phoneticPr fontId="8" type="noConversion"/>
  </si>
  <si>
    <t>PV</t>
    <phoneticPr fontId="8" type="noConversion"/>
  </si>
  <si>
    <t>卡提諾</t>
    <phoneticPr fontId="3" type="noConversion"/>
  </si>
  <si>
    <t>電豹</t>
    <phoneticPr fontId="3" type="noConversion"/>
  </si>
  <si>
    <t>N/A</t>
    <phoneticPr fontId="3" type="noConversion"/>
  </si>
  <si>
    <t>N/A</t>
    <phoneticPr fontId="3" type="noConversion"/>
  </si>
  <si>
    <t>N/A</t>
    <phoneticPr fontId="8" type="noConversion"/>
  </si>
  <si>
    <t>Facebook</t>
    <phoneticPr fontId="3" type="noConversion"/>
  </si>
  <si>
    <t>N/A</t>
    <phoneticPr fontId="3" type="noConversion"/>
  </si>
  <si>
    <t>N/A</t>
    <phoneticPr fontId="8" type="noConversion"/>
  </si>
  <si>
    <t>三立</t>
    <phoneticPr fontId="3" type="noConversion"/>
  </si>
  <si>
    <t>N/A</t>
    <phoneticPr fontId="3" type="noConversion"/>
  </si>
  <si>
    <t>N/A</t>
    <phoneticPr fontId="3" type="noConversion"/>
  </si>
  <si>
    <t>UDN</t>
    <phoneticPr fontId="3" type="noConversion"/>
  </si>
  <si>
    <t>窩客島</t>
    <phoneticPr fontId="3" type="noConversion"/>
  </si>
  <si>
    <t>Nownews</t>
    <phoneticPr fontId="3" type="noConversion"/>
  </si>
  <si>
    <t>8/27-9/5</t>
    <phoneticPr fontId="3" type="noConversion"/>
  </si>
  <si>
    <t>新聞文尾文字</t>
    <phoneticPr fontId="3" type="noConversion"/>
  </si>
  <si>
    <t>8/25-8/31</t>
    <phoneticPr fontId="3" type="noConversion"/>
  </si>
  <si>
    <t>延伸閱讀</t>
    <phoneticPr fontId="3" type="noConversion"/>
  </si>
  <si>
    <t>UDN-FB</t>
    <phoneticPr fontId="3" type="noConversion"/>
  </si>
  <si>
    <t>https://udn.com/news/story/7193/4806109</t>
  </si>
  <si>
    <t>https://www.facebook.com/241284961029/posts/10160320582986030</t>
    <phoneticPr fontId="3" type="noConversion"/>
  </si>
  <si>
    <t>首頁主打星</t>
    <phoneticPr fontId="3" type="noConversion"/>
  </si>
  <si>
    <t>9/7,9,10,14,15</t>
    <phoneticPr fontId="3" type="noConversion"/>
  </si>
  <si>
    <t>全網浮水印</t>
    <phoneticPr fontId="3" type="noConversion"/>
  </si>
  <si>
    <t>9/7,8,11,12</t>
    <phoneticPr fontId="3" type="noConversion"/>
  </si>
  <si>
    <t>內頁精選推薦</t>
    <phoneticPr fontId="3" type="noConversion"/>
  </si>
  <si>
    <t>9/8-9/11</t>
    <phoneticPr fontId="3" type="noConversion"/>
  </si>
  <si>
    <t>卡提諾廣編</t>
    <phoneticPr fontId="3" type="noConversion"/>
  </si>
  <si>
    <t>卡提諾FB</t>
    <phoneticPr fontId="3" type="noConversion"/>
  </si>
  <si>
    <t>https://ck101.com/thread-5262100-1-1.html</t>
    <phoneticPr fontId="3" type="noConversion"/>
  </si>
  <si>
    <t>https://www.facebook.com/CK101bang/posts/1436004819931263?__xts__[0]=68.ARCUQ44PSyHy_z6J8SeVQo1T5ONCZZxexppyPX7qqY8oYI17ZfabmAP0J_bUtAc03zGdMpx3RwsiVP69cfqnBtfwcTKVvuTgq7mkaMlz7bzbJQyd-SEv8Oy-O2mhCSm5LiYC4CDXihqnSs1yueA0SYlRBtiJNdZbS_vJnjT70z377OYRZt_Ts2qAbFWwr6ddW2m5omizqcXn-p-x_fL1inyOOC9s0fX0lIw-_gKFH80lNLs9PEUzRdSnGTUoSUbcKnL0Q5jTs9U-BXzpbwd6dShgN2iD8fMHQ8PgSjaDbmEX2_H87Ro0MGh3BluM6oU5gcsuof5njJaFard2KRD53gOztQ&amp;__tn__=-R</t>
    <phoneticPr fontId="3" type="noConversion"/>
  </si>
  <si>
    <t>主題特企</t>
    <phoneticPr fontId="3" type="noConversion"/>
  </si>
  <si>
    <t>廣告三版位輪播
窩客主打星
門面吸睛廣告
加速曝光內容</t>
    <phoneticPr fontId="3" type="noConversion"/>
  </si>
  <si>
    <t>9/7-10/6</t>
    <phoneticPr fontId="3" type="noConversion"/>
  </si>
  <si>
    <t>9/7,9/14</t>
    <phoneticPr fontId="3" type="noConversion"/>
  </si>
  <si>
    <t>窩客島主題特企</t>
    <phoneticPr fontId="3" type="noConversion"/>
  </si>
  <si>
    <t>窩客島情報文</t>
    <phoneticPr fontId="3" type="noConversion"/>
  </si>
  <si>
    <t>窩客島FB
(WalkerLand)</t>
    <phoneticPr fontId="3" type="noConversion"/>
  </si>
  <si>
    <t>https://www.facebook.com/132910143490129/posts/3216930925088020/?extid=RLndosX5JG1AUabQ&amp;d=n</t>
    <phoneticPr fontId="3" type="noConversion"/>
  </si>
  <si>
    <t>https://www.walkerland.com.tw/travel/view/67</t>
    <phoneticPr fontId="3" type="noConversion"/>
  </si>
  <si>
    <t>https://www.walkerland.com.tw/subject/view/270131?</t>
    <phoneticPr fontId="3" type="noConversion"/>
  </si>
  <si>
    <r>
      <t>FB  PO</t>
    </r>
    <r>
      <rPr>
        <sz val="12"/>
        <color indexed="56"/>
        <rFont val="細明體"/>
        <family val="3"/>
        <charset val="136"/>
      </rPr>
      <t>文</t>
    </r>
    <r>
      <rPr>
        <sz val="12"/>
        <color indexed="56"/>
        <rFont val="Tahoma"/>
        <family val="2"/>
      </rPr>
      <t>(</t>
    </r>
    <r>
      <rPr>
        <sz val="12"/>
        <color indexed="56"/>
        <rFont val="細明體"/>
        <family val="3"/>
        <charset val="136"/>
      </rPr>
      <t>導廣編</t>
    </r>
    <r>
      <rPr>
        <sz val="12"/>
        <color indexed="56"/>
        <rFont val="Tahoma"/>
        <family val="2"/>
      </rPr>
      <t>)</t>
    </r>
    <phoneticPr fontId="3" type="noConversion"/>
  </si>
  <si>
    <t>View</t>
    <phoneticPr fontId="8" type="noConversion"/>
  </si>
  <si>
    <t>9/28-10/4</t>
    <phoneticPr fontId="3" type="noConversion"/>
  </si>
  <si>
    <t>9/7-10/6</t>
    <phoneticPr fontId="3" type="noConversion"/>
  </si>
  <si>
    <t>9/9-9/18</t>
    <phoneticPr fontId="3" type="noConversion"/>
  </si>
  <si>
    <t>9/7-9/15</t>
    <phoneticPr fontId="3" type="noConversion"/>
  </si>
  <si>
    <t>週四</t>
    <phoneticPr fontId="3" type="noConversion"/>
  </si>
  <si>
    <t>9/17-10/1</t>
    <phoneticPr fontId="3" type="noConversion"/>
  </si>
  <si>
    <t>YT</t>
    <phoneticPr fontId="3" type="noConversion"/>
  </si>
  <si>
    <t>窩客島FB
(TaipeiWalker)</t>
    <phoneticPr fontId="3" type="noConversion"/>
  </si>
  <si>
    <t>https://www.facebook.com/102884532662/posts/10158141066407663</t>
    <phoneticPr fontId="3" type="noConversion"/>
  </si>
  <si>
    <t>https://www.youtube.com/watch?v=xr3tdDJpjE8&amp;feature=youtu.be</t>
    <phoneticPr fontId="3" type="noConversion"/>
  </si>
  <si>
    <t>Nownews-FB</t>
    <phoneticPr fontId="3" type="noConversion"/>
  </si>
  <si>
    <t>Nownews-YT</t>
    <phoneticPr fontId="3" type="noConversion"/>
  </si>
  <si>
    <r>
      <t>FB  PO</t>
    </r>
    <r>
      <rPr>
        <sz val="12"/>
        <color indexed="56"/>
        <rFont val="細明體"/>
        <family val="3"/>
        <charset val="136"/>
      </rPr>
      <t>文</t>
    </r>
    <r>
      <rPr>
        <sz val="12"/>
        <color indexed="56"/>
        <rFont val="Tahoma"/>
        <family val="2"/>
      </rPr>
      <t/>
    </r>
    <phoneticPr fontId="3" type="noConversion"/>
  </si>
  <si>
    <t>置頂廣告</t>
    <phoneticPr fontId="3" type="noConversion"/>
  </si>
  <si>
    <r>
      <rPr>
        <sz val="12"/>
        <color indexed="56"/>
        <rFont val="細明體"/>
        <family val="3"/>
        <charset val="136"/>
      </rPr>
      <t>橫幅廣告</t>
    </r>
    <r>
      <rPr>
        <sz val="12"/>
        <color indexed="56"/>
        <rFont val="Tahoma"/>
        <family val="2"/>
      </rPr>
      <t xml:space="preserve"> </t>
    </r>
    <phoneticPr fontId="3" type="noConversion"/>
  </si>
  <si>
    <t>推薦閱讀</t>
    <phoneticPr fontId="3" type="noConversion"/>
  </si>
  <si>
    <t>即時跑馬燈</t>
    <phoneticPr fontId="3" type="noConversion"/>
  </si>
  <si>
    <t>巨幅廣告</t>
    <phoneticPr fontId="3" type="noConversion"/>
  </si>
  <si>
    <t>9/18~9/24</t>
  </si>
  <si>
    <t>9/18~10/1</t>
    <phoneticPr fontId="3" type="noConversion"/>
  </si>
  <si>
    <t>9/18~9/24</t>
    <phoneticPr fontId="3" type="noConversion"/>
  </si>
  <si>
    <t>Nownews</t>
    <phoneticPr fontId="3" type="noConversion"/>
  </si>
  <si>
    <t>https://www.nownews.com/news/life/5061611?utm_source=facebook&amp;utm_medium=Nownews&amp;utm_campaign=1090917&amp;fbclid=IwAR0JV0Ye1W4j09048kv8P7FnAH128wSqSdzqPFo4r5P4L2dSxKYPGxRvcl0</t>
  </si>
  <si>
    <t>https://www.facebook.com/nownews/posts/10158138677562663</t>
  </si>
  <si>
    <t>https://www.facebook.com/164972593057/posts/10158556802058058/?extid=cRT0uVHQGV5BkGGG&amp;d=n</t>
  </si>
  <si>
    <t>9/18~9/24</t>
    <phoneticPr fontId="3" type="noConversion"/>
  </si>
  <si>
    <r>
      <rPr>
        <b/>
        <sz val="12"/>
        <color indexed="18"/>
        <rFont val="微軟正黑體"/>
        <family val="2"/>
        <charset val="136"/>
      </rPr>
      <t>走期</t>
    </r>
    <r>
      <rPr>
        <b/>
        <sz val="12"/>
        <color indexed="18"/>
        <rFont val="Verdana"/>
        <family val="2"/>
      </rPr>
      <t>(Period) :2020/8/21-2020/10/6</t>
    </r>
    <phoneticPr fontId="6" type="noConversion"/>
  </si>
  <si>
    <t>2020/8/21-2020/10/6</t>
    <phoneticPr fontId="3" type="noConversion"/>
  </si>
  <si>
    <r>
      <rPr>
        <b/>
        <sz val="12"/>
        <color indexed="18"/>
        <rFont val="微軟正黑體"/>
        <family val="2"/>
        <charset val="136"/>
      </rPr>
      <t>客戶</t>
    </r>
    <r>
      <rPr>
        <b/>
        <sz val="12"/>
        <color indexed="18"/>
        <rFont val="Verdana"/>
        <family val="2"/>
      </rPr>
      <t>(Client)  :</t>
    </r>
    <r>
      <rPr>
        <b/>
        <sz val="12"/>
        <color indexed="18"/>
        <rFont val="微軟正黑體"/>
        <family val="2"/>
        <charset val="136"/>
      </rPr>
      <t/>
    </r>
    <phoneticPr fontId="6" type="noConversion"/>
  </si>
  <si>
    <r>
      <rPr>
        <b/>
        <sz val="12"/>
        <color indexed="18"/>
        <rFont val="微軟正黑體"/>
        <family val="2"/>
        <charset val="136"/>
      </rPr>
      <t>產品</t>
    </r>
    <r>
      <rPr>
        <b/>
        <sz val="12"/>
        <color indexed="18"/>
        <rFont val="Verdana"/>
        <family val="2"/>
      </rPr>
      <t xml:space="preserve">(Product) / </t>
    </r>
    <r>
      <rPr>
        <b/>
        <sz val="12"/>
        <color indexed="18"/>
        <rFont val="微軟正黑體"/>
        <family val="2"/>
        <charset val="136"/>
      </rPr>
      <t>活動</t>
    </r>
    <r>
      <rPr>
        <b/>
        <sz val="12"/>
        <color indexed="18"/>
        <rFont val="Verdana"/>
        <family val="2"/>
      </rPr>
      <t>(Campaign) :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</si>
</sst>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_);[Red]\(#,##0\)"/>
    <numFmt numFmtId="177" formatCode="&quot;NT$&quot;#,##0"/>
    <numFmt numFmtId="178" formatCode="m/d"/>
    <numFmt numFmtId="179" formatCode="#,##0_ "/>
    <numFmt numFmtId="180" formatCode="0.00_ "/>
    <numFmt numFmtId="181" formatCode="m&quot;月&quot;d&quot;日&quot;"/>
    <numFmt numFmtId="182" formatCode="m/d;@"/>
    <numFmt numFmtId="183" formatCode="_-* #,##0_-;\-* #,##0_-;_-* &quot;-&quot;??_-;_-@_-"/>
    <numFmt numFmtId="184" formatCode="0.00_);[Red]\(0.00\)"/>
    <numFmt numFmtId="185" formatCode="#,##0.00_);[Red]\(#,##0.00\)"/>
    <numFmt numFmtId="186" formatCode="_-\$* #,##0.00_-;&quot;-$&quot;* #,##0.00_-;_-\$* \-??_-;_-@_-"/>
    <numFmt numFmtId="187" formatCode="&quot;NT$&quot;#,##0_);[Red]\(&quot;NT$&quot;#,##0\)"/>
  </numFmts>
  <fonts count="49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color indexed="18"/>
      <name val="Verdana"/>
      <family val="2"/>
    </font>
    <font>
      <sz val="9"/>
      <name val="新細明體"/>
      <family val="2"/>
      <charset val="136"/>
      <scheme val="minor"/>
    </font>
    <font>
      <b/>
      <sz val="12"/>
      <color indexed="18"/>
      <name val="Verdana"/>
      <family val="2"/>
    </font>
    <font>
      <b/>
      <sz val="12"/>
      <color indexed="18"/>
      <name val="微軟正黑體"/>
      <family val="2"/>
      <charset val="136"/>
    </font>
    <font>
      <sz val="16"/>
      <name val="標楷體"/>
      <family val="4"/>
      <charset val="136"/>
    </font>
    <font>
      <b/>
      <i/>
      <sz val="12"/>
      <color indexed="18"/>
      <name val="Verdana"/>
      <family val="2"/>
    </font>
    <font>
      <sz val="9"/>
      <name val="新細明體"/>
      <family val="1"/>
      <charset val="136"/>
    </font>
    <font>
      <sz val="12"/>
      <name val="Times New Roman"/>
      <family val="1"/>
    </font>
    <font>
      <sz val="12"/>
      <color indexed="56"/>
      <name val="Tahoma"/>
      <family val="2"/>
    </font>
    <font>
      <sz val="12"/>
      <color indexed="56"/>
      <name val="細明體"/>
      <family val="3"/>
      <charset val="136"/>
    </font>
    <font>
      <sz val="11"/>
      <color indexed="56"/>
      <name val="Tahoma"/>
      <family val="2"/>
    </font>
    <font>
      <sz val="12"/>
      <color indexed="56"/>
      <name val="新細明體"/>
      <family val="1"/>
      <charset val="136"/>
    </font>
    <font>
      <b/>
      <sz val="14"/>
      <color indexed="56"/>
      <name val="Tahoma"/>
      <family val="2"/>
    </font>
    <font>
      <sz val="12"/>
      <color theme="1"/>
      <name val="新細明體"/>
      <family val="1"/>
      <charset val="136"/>
      <scheme val="minor"/>
    </font>
    <font>
      <b/>
      <sz val="14"/>
      <color indexed="18"/>
      <name val="Tahoma"/>
      <family val="2"/>
    </font>
    <font>
      <sz val="11"/>
      <color indexed="56"/>
      <name val="細明體"/>
      <family val="3"/>
      <charset val="136"/>
    </font>
    <font>
      <sz val="12"/>
      <color indexed="18"/>
      <name val="Tahoma"/>
      <family val="2"/>
    </font>
    <font>
      <sz val="11"/>
      <color indexed="56"/>
      <name val="Arial Unicode MS"/>
      <family val="2"/>
      <charset val="136"/>
    </font>
    <font>
      <b/>
      <sz val="14"/>
      <color indexed="56"/>
      <name val="新細明體"/>
      <family val="1"/>
      <charset val="136"/>
    </font>
    <font>
      <sz val="11"/>
      <color indexed="9"/>
      <name val="Tahoma"/>
      <family val="2"/>
    </font>
    <font>
      <sz val="12"/>
      <color theme="1"/>
      <name val="新細明體"/>
      <family val="2"/>
      <charset val="136"/>
      <scheme val="minor"/>
    </font>
    <font>
      <sz val="12"/>
      <name val="MingLiU"/>
      <family val="3"/>
      <charset val="136"/>
    </font>
    <font>
      <b/>
      <sz val="15"/>
      <color indexed="62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2"/>
      <color theme="3" tint="-0.249977111117893"/>
      <name val="Tahoma"/>
      <family val="2"/>
    </font>
    <font>
      <sz val="12"/>
      <color theme="3" tint="-0.249977111117893"/>
      <name val="細明體"/>
      <family val="3"/>
      <charset val="136"/>
    </font>
    <font>
      <sz val="12"/>
      <color theme="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i/>
      <sz val="12"/>
      <color rgb="FF7F7F7F"/>
      <name val="新細明體"/>
      <family val="1"/>
      <charset val="136"/>
      <scheme val="min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0"/>
      <color theme="1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  <font>
      <u/>
      <sz val="10"/>
      <color theme="10"/>
      <name val="微軟正黑體"/>
      <family val="2"/>
      <charset val="136"/>
    </font>
    <font>
      <sz val="12"/>
      <color indexed="18"/>
      <name val="細明體"/>
      <family val="3"/>
      <charset val="136"/>
    </font>
  </fonts>
  <fills count="50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61">
    <border>
      <left/>
      <right/>
      <top/>
      <bottom/>
      <diagonal/>
    </border>
    <border>
      <left style="thin">
        <color rgb="FF99CCFF"/>
      </left>
      <right style="thin">
        <color rgb="FF99CCFF"/>
      </right>
      <top style="thin">
        <color rgb="FF99CCFF"/>
      </top>
      <bottom style="thin">
        <color rgb="FF99CCFF"/>
      </bottom>
      <diagonal/>
    </border>
    <border>
      <left style="medium">
        <color theme="3"/>
      </left>
      <right style="thin">
        <color rgb="FF99CCFF"/>
      </right>
      <top style="medium">
        <color theme="3"/>
      </top>
      <bottom style="thin">
        <color rgb="FF99CCFF"/>
      </bottom>
      <diagonal/>
    </border>
    <border>
      <left style="thin">
        <color rgb="FF99CCFF"/>
      </left>
      <right style="thin">
        <color rgb="FF99CCFF"/>
      </right>
      <top style="medium">
        <color theme="3"/>
      </top>
      <bottom style="thin">
        <color rgb="FF99CCFF"/>
      </bottom>
      <diagonal/>
    </border>
    <border>
      <left style="thin">
        <color rgb="FF99CCFF"/>
      </left>
      <right style="medium">
        <color theme="3"/>
      </right>
      <top style="medium">
        <color theme="3"/>
      </top>
      <bottom style="thin">
        <color rgb="FF99CCFF"/>
      </bottom>
      <diagonal/>
    </border>
    <border>
      <left style="medium">
        <color theme="3"/>
      </left>
      <right style="thin">
        <color rgb="FF99CCFF"/>
      </right>
      <top style="thin">
        <color rgb="FF99CCFF"/>
      </top>
      <bottom style="thin">
        <color rgb="FF99CCFF"/>
      </bottom>
      <diagonal/>
    </border>
    <border>
      <left style="thin">
        <color rgb="FF99CCFF"/>
      </left>
      <right style="medium">
        <color theme="3"/>
      </right>
      <top style="thin">
        <color rgb="FF99CCFF"/>
      </top>
      <bottom style="thin">
        <color rgb="FF99CCFF"/>
      </bottom>
      <diagonal/>
    </border>
    <border>
      <left style="medium">
        <color theme="3"/>
      </left>
      <right style="thin">
        <color rgb="FF99CCFF"/>
      </right>
      <top style="thin">
        <color rgb="FF99CCFF"/>
      </top>
      <bottom style="medium">
        <color theme="3"/>
      </bottom>
      <diagonal/>
    </border>
    <border>
      <left style="thin">
        <color rgb="FF99CCFF"/>
      </left>
      <right style="thin">
        <color rgb="FF99CCFF"/>
      </right>
      <top style="thin">
        <color rgb="FF99CCFF"/>
      </top>
      <bottom style="medium">
        <color theme="3"/>
      </bottom>
      <diagonal/>
    </border>
    <border>
      <left style="thin">
        <color rgb="FF99CCFF"/>
      </left>
      <right style="medium">
        <color theme="3"/>
      </right>
      <top style="thin">
        <color rgb="FF99CCFF"/>
      </top>
      <bottom style="medium">
        <color theme="3"/>
      </bottom>
      <diagonal/>
    </border>
    <border>
      <left style="thin">
        <color theme="3"/>
      </left>
      <right style="thin">
        <color rgb="FF99CCFF"/>
      </right>
      <top style="thin">
        <color theme="3"/>
      </top>
      <bottom style="thin">
        <color rgb="FF99CCFF"/>
      </bottom>
      <diagonal/>
    </border>
    <border>
      <left style="thin">
        <color rgb="FF99CCFF"/>
      </left>
      <right style="thin">
        <color rgb="FF99CCFF"/>
      </right>
      <top style="thin">
        <color theme="3"/>
      </top>
      <bottom style="thin">
        <color rgb="FF99CCFF"/>
      </bottom>
      <diagonal/>
    </border>
    <border>
      <left style="thin">
        <color rgb="FF99CCFF"/>
      </left>
      <right style="thin">
        <color theme="3"/>
      </right>
      <top style="thin">
        <color theme="3"/>
      </top>
      <bottom style="thin">
        <color rgb="FF99CCFF"/>
      </bottom>
      <diagonal/>
    </border>
    <border>
      <left style="thin">
        <color theme="3"/>
      </left>
      <right style="thin">
        <color rgb="FF99CCFF"/>
      </right>
      <top style="thin">
        <color rgb="FF99CCFF"/>
      </top>
      <bottom style="thin">
        <color rgb="FF99CCFF"/>
      </bottom>
      <diagonal/>
    </border>
    <border>
      <left style="thin">
        <color rgb="FF99CCFF"/>
      </left>
      <right style="thin">
        <color theme="3"/>
      </right>
      <top style="thin">
        <color rgb="FF99CCFF"/>
      </top>
      <bottom style="thin">
        <color rgb="FF99CCFF"/>
      </bottom>
      <diagonal/>
    </border>
    <border>
      <left style="thin">
        <color theme="3"/>
      </left>
      <right style="thin">
        <color rgb="FF99CCFF"/>
      </right>
      <top style="thin">
        <color rgb="FF99CCFF"/>
      </top>
      <bottom style="thin">
        <color theme="3"/>
      </bottom>
      <diagonal/>
    </border>
    <border>
      <left style="thin">
        <color rgb="FF99CCFF"/>
      </left>
      <right style="thin">
        <color rgb="FF99CCFF"/>
      </right>
      <top style="thin">
        <color rgb="FF99CCFF"/>
      </top>
      <bottom style="thin">
        <color theme="3"/>
      </bottom>
      <diagonal/>
    </border>
    <border>
      <left style="thin">
        <color rgb="FF99CCFF"/>
      </left>
      <right style="thin">
        <color theme="3"/>
      </right>
      <top style="thin">
        <color rgb="FF99CCFF"/>
      </top>
      <bottom style="thin">
        <color theme="3"/>
      </bottom>
      <diagonal/>
    </border>
    <border>
      <left style="thin">
        <color indexed="18"/>
      </left>
      <right style="thin">
        <color indexed="44"/>
      </right>
      <top style="thin">
        <color indexed="18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18"/>
      </top>
      <bottom style="thin">
        <color indexed="44"/>
      </bottom>
      <diagonal/>
    </border>
    <border>
      <left style="thin">
        <color indexed="18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18"/>
      </left>
      <right style="thin">
        <color indexed="44"/>
      </right>
      <top style="thin">
        <color indexed="44"/>
      </top>
      <bottom style="thin">
        <color indexed="18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1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18"/>
      </left>
      <right/>
      <top style="thin">
        <color indexed="44"/>
      </top>
      <bottom style="thin">
        <color indexed="44"/>
      </bottom>
      <diagonal/>
    </border>
    <border>
      <left style="thin">
        <color rgb="FF99CCFF"/>
      </left>
      <right/>
      <top style="thin">
        <color rgb="FF99CCFF"/>
      </top>
      <bottom style="thin">
        <color rgb="FF99CCFF"/>
      </bottom>
      <diagonal/>
    </border>
    <border>
      <left/>
      <right style="thin">
        <color rgb="FF99CCFF"/>
      </right>
      <top style="thin">
        <color rgb="FF99CCFF"/>
      </top>
      <bottom style="thin">
        <color rgb="FF99CCFF"/>
      </bottom>
      <diagonal/>
    </border>
    <border>
      <left/>
      <right style="thin">
        <color rgb="FF99CCFF"/>
      </right>
      <top style="thin">
        <color rgb="FF99CCFF"/>
      </top>
      <bottom style="medium">
        <color theme="3"/>
      </bottom>
      <diagonal/>
    </border>
    <border>
      <left/>
      <right style="thin">
        <color rgb="FF99CCFF"/>
      </right>
      <top style="medium">
        <color theme="3"/>
      </top>
      <bottom style="thin">
        <color rgb="FF99CCFF"/>
      </bottom>
      <diagonal/>
    </border>
    <border>
      <left style="thin">
        <color rgb="FF99CCFF"/>
      </left>
      <right style="thin">
        <color theme="3" tint="0.59999389629810485"/>
      </right>
      <top style="thin">
        <color rgb="FF99CCFF"/>
      </top>
      <bottom style="thin">
        <color rgb="FF99CCFF"/>
      </bottom>
      <diagonal/>
    </border>
    <border>
      <left style="thin">
        <color rgb="FF99CCFF"/>
      </left>
      <right style="thin">
        <color theme="3" tint="0.59999389629810485"/>
      </right>
      <top style="thin">
        <color rgb="FF99CCFF"/>
      </top>
      <bottom style="medium">
        <color theme="3"/>
      </bottom>
      <diagonal/>
    </border>
    <border>
      <left style="thin">
        <color rgb="FF99CCFF"/>
      </left>
      <right style="thin">
        <color theme="3" tint="0.59999389629810485"/>
      </right>
      <top style="medium">
        <color theme="3"/>
      </top>
      <bottom style="thin">
        <color rgb="FF99CCFF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CCFF"/>
      </left>
      <right/>
      <top/>
      <bottom/>
      <diagonal/>
    </border>
    <border>
      <left/>
      <right/>
      <top style="thin">
        <color rgb="FF99CCFF"/>
      </top>
      <bottom style="thin">
        <color rgb="FF99CCFF"/>
      </bottom>
      <diagonal/>
    </border>
    <border>
      <left style="thin">
        <color indexed="44"/>
      </left>
      <right/>
      <top style="thin">
        <color indexed="44"/>
      </top>
      <bottom style="thin">
        <color indexed="18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44"/>
      </left>
      <right/>
      <top style="thin">
        <color indexed="18"/>
      </top>
      <bottom style="thin">
        <color indexed="44"/>
      </bottom>
      <diagonal/>
    </border>
    <border>
      <left/>
      <right/>
      <top style="thin">
        <color indexed="18"/>
      </top>
      <bottom style="thin">
        <color indexed="44"/>
      </bottom>
      <diagonal/>
    </border>
    <border>
      <left/>
      <right style="thin">
        <color indexed="64"/>
      </right>
      <top style="thin">
        <color indexed="18"/>
      </top>
      <bottom style="thin">
        <color indexed="44"/>
      </bottom>
      <diagonal/>
    </border>
    <border>
      <left/>
      <right style="thin">
        <color indexed="6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64"/>
      </right>
      <top style="thin">
        <color indexed="44"/>
      </top>
      <bottom style="thin">
        <color indexed="4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CCFF"/>
      </left>
      <right style="thin">
        <color rgb="FF99CCFF"/>
      </right>
      <top style="thin">
        <color rgb="FF99CCFF"/>
      </top>
      <bottom/>
      <diagonal/>
    </border>
    <border>
      <left style="thin">
        <color rgb="FF99CCFF"/>
      </left>
      <right style="thin">
        <color rgb="FF99CCFF"/>
      </right>
      <top/>
      <bottom/>
      <diagonal/>
    </border>
    <border>
      <left style="thin">
        <color rgb="FF99CCFF"/>
      </left>
      <right style="thin">
        <color rgb="FF99CCFF"/>
      </right>
      <top/>
      <bottom style="thin">
        <color rgb="FF99CCFF"/>
      </bottom>
      <diagonal/>
    </border>
    <border>
      <left style="thin">
        <color rgb="FF99CCFF"/>
      </left>
      <right/>
      <top/>
      <bottom style="thin">
        <color rgb="FF99CCFF"/>
      </bottom>
      <diagonal/>
    </border>
    <border>
      <left/>
      <right/>
      <top/>
      <bottom style="thin">
        <color rgb="FF99CCFF"/>
      </bottom>
      <diagonal/>
    </border>
  </borders>
  <cellStyleXfs count="66">
    <xf numFmtId="0" fontId="0" fillId="0" borderId="0">
      <alignment vertical="center"/>
    </xf>
    <xf numFmtId="15" fontId="1" fillId="0" borderId="0"/>
    <xf numFmtId="15" fontId="1" fillId="0" borderId="0"/>
    <xf numFmtId="0" fontId="9" fillId="0" borderId="0" applyNumberForma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1" fillId="0" borderId="0"/>
    <xf numFmtId="0" fontId="15" fillId="0" borderId="0">
      <alignment vertical="center"/>
    </xf>
    <xf numFmtId="0" fontId="15" fillId="0" borderId="0">
      <alignment vertical="center"/>
    </xf>
    <xf numFmtId="0" fontId="23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186" fontId="1" fillId="0" borderId="0" applyFill="0" applyBorder="0" applyAlignment="0" applyProtection="0"/>
    <xf numFmtId="0" fontId="24" fillId="0" borderId="24" applyNumberFormat="0" applyFill="0" applyAlignment="0" applyProtection="0"/>
    <xf numFmtId="0" fontId="25" fillId="0" borderId="25" applyNumberFormat="0" applyFill="0" applyAlignment="0" applyProtection="0"/>
    <xf numFmtId="0" fontId="15" fillId="2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2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44" applyNumberFormat="0" applyFill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32" fillId="18" borderId="39" applyNumberFormat="0" applyAlignment="0" applyProtection="0">
      <alignment vertical="center"/>
    </xf>
    <xf numFmtId="0" fontId="33" fillId="0" borderId="41" applyNumberFormat="0" applyFill="0" applyAlignment="0" applyProtection="0">
      <alignment vertical="center"/>
    </xf>
    <xf numFmtId="0" fontId="34" fillId="20" borderId="43" applyNumberFormat="0" applyFon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36" fillId="0" borderId="36" applyNumberFormat="0" applyFill="0" applyAlignment="0" applyProtection="0">
      <alignment vertical="center"/>
    </xf>
    <xf numFmtId="0" fontId="37" fillId="0" borderId="37" applyNumberFormat="0" applyFill="0" applyAlignment="0" applyProtection="0">
      <alignment vertical="center"/>
    </xf>
    <xf numFmtId="0" fontId="38" fillId="0" borderId="38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17" borderId="39" applyNumberFormat="0" applyAlignment="0" applyProtection="0">
      <alignment vertical="center"/>
    </xf>
    <xf numFmtId="0" fontId="41" fillId="18" borderId="40" applyNumberFormat="0" applyAlignment="0" applyProtection="0">
      <alignment vertical="center"/>
    </xf>
    <xf numFmtId="0" fontId="42" fillId="19" borderId="42" applyNumberFormat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46" fillId="0" borderId="0" applyNumberFormat="0" applyFill="0" applyBorder="0" applyAlignment="0" applyProtection="0">
      <alignment vertical="center"/>
    </xf>
  </cellStyleXfs>
  <cellXfs count="402">
    <xf numFmtId="0" fontId="0" fillId="0" borderId="0" xfId="0">
      <alignment vertical="center"/>
    </xf>
    <xf numFmtId="0" fontId="2" fillId="0" borderId="0" xfId="1" applyNumberFormat="1" applyFont="1" applyAlignment="1">
      <alignment horizontal="center" vertical="center"/>
    </xf>
    <xf numFmtId="176" fontId="4" fillId="0" borderId="0" xfId="1" applyNumberFormat="1" applyFont="1" applyAlignment="1">
      <alignment horizontal="center"/>
    </xf>
    <xf numFmtId="0" fontId="4" fillId="0" borderId="0" xfId="1" applyNumberFormat="1" applyFont="1" applyAlignment="1">
      <alignment horizontal="center"/>
    </xf>
    <xf numFmtId="0" fontId="4" fillId="0" borderId="0" xfId="1" applyNumberFormat="1" applyFont="1" applyAlignment="1">
      <alignment horizontal="left"/>
    </xf>
    <xf numFmtId="0" fontId="4" fillId="0" borderId="0" xfId="1" applyNumberFormat="1" applyFont="1" applyBorder="1"/>
    <xf numFmtId="0" fontId="7" fillId="0" borderId="0" xfId="1" applyNumberFormat="1" applyFont="1" applyAlignment="1">
      <alignment horizontal="center" wrapText="1"/>
    </xf>
    <xf numFmtId="0" fontId="7" fillId="0" borderId="0" xfId="1" applyNumberFormat="1" applyFont="1" applyAlignment="1">
      <alignment wrapText="1"/>
    </xf>
    <xf numFmtId="179" fontId="2" fillId="0" borderId="0" xfId="1" applyNumberFormat="1" applyFont="1" applyAlignment="1">
      <alignment horizontal="center" vertical="center"/>
    </xf>
    <xf numFmtId="179" fontId="4" fillId="0" borderId="0" xfId="1" applyNumberFormat="1" applyFont="1" applyAlignment="1">
      <alignment horizontal="center" vertical="center"/>
    </xf>
    <xf numFmtId="10" fontId="4" fillId="0" borderId="0" xfId="1" applyNumberFormat="1" applyFont="1" applyAlignment="1">
      <alignment horizontal="center" vertical="center"/>
    </xf>
    <xf numFmtId="180" fontId="4" fillId="0" borderId="0" xfId="1" applyNumberFormat="1" applyFont="1" applyAlignment="1">
      <alignment horizontal="center" vertical="center"/>
    </xf>
    <xf numFmtId="0" fontId="12" fillId="0" borderId="0" xfId="2" applyNumberFormat="1" applyFont="1" applyFill="1" applyAlignment="1">
      <alignment vertical="center"/>
    </xf>
    <xf numFmtId="179" fontId="12" fillId="7" borderId="0" xfId="2" applyNumberFormat="1" applyFont="1" applyFill="1" applyAlignment="1">
      <alignment vertical="center"/>
    </xf>
    <xf numFmtId="0" fontId="14" fillId="0" borderId="0" xfId="2" applyNumberFormat="1" applyFont="1" applyFill="1" applyAlignment="1">
      <alignment vertical="center"/>
    </xf>
    <xf numFmtId="0" fontId="19" fillId="0" borderId="0" xfId="2" applyNumberFormat="1" applyFont="1" applyFill="1" applyAlignment="1">
      <alignment vertical="center"/>
    </xf>
    <xf numFmtId="10" fontId="14" fillId="0" borderId="0" xfId="2" applyNumberFormat="1" applyFont="1" applyFill="1" applyAlignment="1">
      <alignment vertical="center"/>
    </xf>
    <xf numFmtId="0" fontId="10" fillId="0" borderId="0" xfId="2" applyNumberFormat="1" applyFont="1" applyFill="1" applyAlignment="1">
      <alignment vertical="center"/>
    </xf>
    <xf numFmtId="10" fontId="10" fillId="0" borderId="0" xfId="2" applyNumberFormat="1" applyFont="1" applyFill="1" applyAlignment="1">
      <alignment vertical="center"/>
    </xf>
    <xf numFmtId="10" fontId="12" fillId="0" borderId="0" xfId="2" applyNumberFormat="1" applyFont="1" applyFill="1" applyAlignment="1">
      <alignment vertical="center"/>
    </xf>
    <xf numFmtId="183" fontId="10" fillId="0" borderId="0" xfId="5" applyNumberFormat="1" applyFont="1" applyFill="1" applyAlignment="1">
      <alignment vertical="center"/>
    </xf>
    <xf numFmtId="10" fontId="10" fillId="0" borderId="0" xfId="4" applyNumberFormat="1" applyFont="1" applyFill="1" applyAlignment="1">
      <alignment vertical="center"/>
    </xf>
    <xf numFmtId="183" fontId="12" fillId="0" borderId="0" xfId="5" applyNumberFormat="1" applyFont="1" applyFill="1" applyAlignment="1">
      <alignment vertical="center"/>
    </xf>
    <xf numFmtId="10" fontId="12" fillId="0" borderId="0" xfId="4" applyNumberFormat="1" applyFont="1" applyFill="1" applyAlignment="1">
      <alignment vertical="center"/>
    </xf>
    <xf numFmtId="43" fontId="10" fillId="0" borderId="0" xfId="5" applyFont="1" applyFill="1" applyAlignment="1">
      <alignment vertical="center"/>
    </xf>
    <xf numFmtId="43" fontId="12" fillId="0" borderId="0" xfId="5" applyFont="1" applyFill="1" applyAlignment="1">
      <alignment vertical="center"/>
    </xf>
    <xf numFmtId="182" fontId="12" fillId="0" borderId="1" xfId="2" applyNumberFormat="1" applyFont="1" applyFill="1" applyBorder="1" applyAlignment="1">
      <alignment horizontal="center" vertical="center"/>
    </xf>
    <xf numFmtId="0" fontId="12" fillId="5" borderId="1" xfId="2" applyNumberFormat="1" applyFont="1" applyFill="1" applyBorder="1" applyAlignment="1">
      <alignment horizontal="center" vertical="center" wrapText="1"/>
    </xf>
    <xf numFmtId="10" fontId="12" fillId="5" borderId="1" xfId="3" applyNumberFormat="1" applyFont="1" applyFill="1" applyBorder="1" applyAlignment="1">
      <alignment horizontal="center" vertical="center" wrapText="1"/>
    </xf>
    <xf numFmtId="0" fontId="12" fillId="5" borderId="1" xfId="2" applyNumberFormat="1" applyFont="1" applyFill="1" applyBorder="1" applyAlignment="1" applyProtection="1">
      <alignment horizontal="center" vertical="center" wrapText="1"/>
    </xf>
    <xf numFmtId="10" fontId="12" fillId="5" borderId="1" xfId="3" applyNumberFormat="1" applyFont="1" applyFill="1" applyBorder="1" applyAlignment="1" applyProtection="1">
      <alignment horizontal="center" vertical="center" wrapText="1"/>
    </xf>
    <xf numFmtId="183" fontId="14" fillId="5" borderId="1" xfId="5" applyNumberFormat="1" applyFont="1" applyFill="1" applyBorder="1" applyAlignment="1">
      <alignment vertical="center"/>
    </xf>
    <xf numFmtId="10" fontId="14" fillId="5" borderId="1" xfId="3" applyNumberFormat="1" applyFont="1" applyFill="1" applyBorder="1" applyAlignment="1">
      <alignment vertical="center"/>
    </xf>
    <xf numFmtId="183" fontId="16" fillId="8" borderId="1" xfId="6" applyNumberFormat="1" applyFont="1" applyBorder="1" applyAlignment="1" applyProtection="1">
      <alignment vertical="center"/>
    </xf>
    <xf numFmtId="10" fontId="16" fillId="8" borderId="1" xfId="6" applyNumberFormat="1" applyFont="1" applyBorder="1" applyAlignment="1" applyProtection="1">
      <alignment vertical="center"/>
    </xf>
    <xf numFmtId="183" fontId="12" fillId="0" borderId="1" xfId="5" applyNumberFormat="1" applyFont="1" applyFill="1" applyBorder="1" applyAlignment="1">
      <alignment vertical="center"/>
    </xf>
    <xf numFmtId="10" fontId="12" fillId="0" borderId="1" xfId="3" applyNumberFormat="1" applyFont="1" applyFill="1" applyBorder="1" applyAlignment="1">
      <alignment vertical="center"/>
    </xf>
    <xf numFmtId="183" fontId="18" fillId="10" borderId="1" xfId="7" applyNumberFormat="1" applyFont="1" applyFill="1" applyBorder="1" applyAlignment="1" applyProtection="1">
      <alignment vertical="center"/>
    </xf>
    <xf numFmtId="10" fontId="18" fillId="10" borderId="1" xfId="7" applyNumberFormat="1" applyFont="1" applyFill="1" applyBorder="1" applyAlignment="1" applyProtection="1">
      <alignment vertical="center"/>
    </xf>
    <xf numFmtId="183" fontId="14" fillId="3" borderId="1" xfId="5" applyNumberFormat="1" applyFont="1" applyFill="1" applyBorder="1" applyAlignment="1">
      <alignment vertical="center" wrapText="1"/>
    </xf>
    <xf numFmtId="183" fontId="14" fillId="11" borderId="1" xfId="5" applyNumberFormat="1" applyFont="1" applyFill="1" applyBorder="1" applyAlignment="1">
      <alignment vertical="center" wrapText="1"/>
    </xf>
    <xf numFmtId="10" fontId="14" fillId="11" borderId="1" xfId="4" applyNumberFormat="1" applyFont="1" applyFill="1" applyBorder="1" applyAlignment="1">
      <alignment vertical="center" wrapText="1"/>
    </xf>
    <xf numFmtId="183" fontId="16" fillId="2" borderId="1" xfId="8" applyNumberFormat="1" applyFont="1" applyBorder="1" applyAlignment="1">
      <alignment vertical="center" wrapText="1"/>
    </xf>
    <xf numFmtId="10" fontId="16" fillId="2" borderId="1" xfId="8" applyNumberFormat="1" applyFont="1" applyBorder="1" applyAlignment="1">
      <alignment vertical="center" wrapText="1"/>
    </xf>
    <xf numFmtId="0" fontId="19" fillId="0" borderId="1" xfId="2" applyNumberFormat="1" applyFont="1" applyFill="1" applyBorder="1" applyAlignment="1">
      <alignment horizontal="center" vertical="center"/>
    </xf>
    <xf numFmtId="183" fontId="19" fillId="0" borderId="1" xfId="5" applyNumberFormat="1" applyFont="1" applyFill="1" applyBorder="1" applyAlignment="1">
      <alignment vertical="center"/>
    </xf>
    <xf numFmtId="10" fontId="19" fillId="0" borderId="1" xfId="3" applyNumberFormat="1" applyFont="1" applyFill="1" applyBorder="1" applyAlignment="1">
      <alignment vertical="center"/>
    </xf>
    <xf numFmtId="176" fontId="14" fillId="3" borderId="1" xfId="2" applyNumberFormat="1" applyFont="1" applyFill="1" applyBorder="1" applyAlignment="1">
      <alignment vertical="center"/>
    </xf>
    <xf numFmtId="10" fontId="14" fillId="3" borderId="1" xfId="4" applyNumberFormat="1" applyFont="1" applyFill="1" applyBorder="1" applyAlignment="1">
      <alignment vertical="center"/>
    </xf>
    <xf numFmtId="10" fontId="14" fillId="3" borderId="1" xfId="10" applyNumberFormat="1" applyFont="1" applyFill="1" applyBorder="1" applyAlignment="1">
      <alignment vertical="center"/>
    </xf>
    <xf numFmtId="0" fontId="12" fillId="0" borderId="1" xfId="5" applyNumberFormat="1" applyFont="1" applyFill="1" applyBorder="1" applyAlignment="1">
      <alignment vertical="center"/>
    </xf>
    <xf numFmtId="183" fontId="12" fillId="0" borderId="1" xfId="5" applyNumberFormat="1" applyFont="1" applyFill="1" applyBorder="1" applyAlignment="1">
      <alignment horizontal="center" vertical="center"/>
    </xf>
    <xf numFmtId="183" fontId="12" fillId="5" borderId="1" xfId="5" applyNumberFormat="1" applyFont="1" applyFill="1" applyBorder="1" applyAlignment="1">
      <alignment horizontal="center" vertical="center" wrapText="1"/>
    </xf>
    <xf numFmtId="10" fontId="12" fillId="5" borderId="1" xfId="4" applyNumberFormat="1" applyFont="1" applyFill="1" applyBorder="1" applyAlignment="1">
      <alignment horizontal="center" vertical="center" wrapText="1"/>
    </xf>
    <xf numFmtId="183" fontId="12" fillId="5" borderId="1" xfId="5" applyNumberFormat="1" applyFont="1" applyFill="1" applyBorder="1" applyAlignment="1" applyProtection="1">
      <alignment horizontal="center" vertical="center" wrapText="1"/>
    </xf>
    <xf numFmtId="10" fontId="12" fillId="5" borderId="1" xfId="4" applyNumberFormat="1" applyFont="1" applyFill="1" applyBorder="1" applyAlignment="1" applyProtection="1">
      <alignment horizontal="center" vertical="center" wrapText="1"/>
    </xf>
    <xf numFmtId="10" fontId="14" fillId="5" borderId="1" xfId="4" applyNumberFormat="1" applyFont="1" applyFill="1" applyBorder="1" applyAlignment="1">
      <alignment vertical="center"/>
    </xf>
    <xf numFmtId="183" fontId="16" fillId="8" borderId="1" xfId="5" applyNumberFormat="1" applyFont="1" applyFill="1" applyBorder="1" applyAlignment="1" applyProtection="1">
      <alignment vertical="center"/>
    </xf>
    <xf numFmtId="10" fontId="16" fillId="8" borderId="1" xfId="4" applyNumberFormat="1" applyFont="1" applyFill="1" applyBorder="1" applyAlignment="1" applyProtection="1">
      <alignment vertical="center"/>
    </xf>
    <xf numFmtId="183" fontId="16" fillId="8" borderId="1" xfId="5" applyNumberFormat="1" applyFont="1" applyFill="1" applyBorder="1" applyAlignment="1">
      <alignment vertical="center" wrapText="1"/>
    </xf>
    <xf numFmtId="10" fontId="12" fillId="0" borderId="1" xfId="4" applyNumberFormat="1" applyFont="1" applyFill="1" applyBorder="1" applyAlignment="1">
      <alignment vertical="center"/>
    </xf>
    <xf numFmtId="183" fontId="10" fillId="0" borderId="1" xfId="5" applyNumberFormat="1" applyFont="1" applyFill="1" applyBorder="1" applyAlignment="1" applyProtection="1">
      <alignment horizontal="center" vertical="center"/>
    </xf>
    <xf numFmtId="183" fontId="10" fillId="0" borderId="1" xfId="5" applyNumberFormat="1" applyFont="1" applyFill="1" applyBorder="1" applyAlignment="1" applyProtection="1">
      <alignment vertical="center"/>
    </xf>
    <xf numFmtId="10" fontId="10" fillId="0" borderId="1" xfId="4" applyNumberFormat="1" applyFont="1" applyFill="1" applyBorder="1" applyAlignment="1" applyProtection="1">
      <alignment vertical="center"/>
    </xf>
    <xf numFmtId="183" fontId="10" fillId="12" borderId="1" xfId="5" applyNumberFormat="1" applyFont="1" applyFill="1" applyBorder="1" applyAlignment="1" applyProtection="1">
      <alignment vertical="center"/>
    </xf>
    <xf numFmtId="10" fontId="16" fillId="8" borderId="1" xfId="4" applyNumberFormat="1" applyFont="1" applyFill="1" applyBorder="1" applyAlignment="1">
      <alignment vertical="center" wrapText="1"/>
    </xf>
    <xf numFmtId="178" fontId="12" fillId="0" borderId="1" xfId="2" applyNumberFormat="1" applyFont="1" applyFill="1" applyBorder="1" applyAlignment="1">
      <alignment horizontal="center" vertical="center"/>
    </xf>
    <xf numFmtId="183" fontId="14" fillId="3" borderId="1" xfId="5" applyNumberFormat="1" applyFont="1" applyFill="1" applyBorder="1" applyAlignment="1">
      <alignment vertical="center"/>
    </xf>
    <xf numFmtId="10" fontId="12" fillId="0" borderId="1" xfId="4" applyNumberFormat="1" applyFont="1" applyFill="1" applyBorder="1" applyAlignment="1">
      <alignment horizontal="center" vertical="center"/>
    </xf>
    <xf numFmtId="43" fontId="12" fillId="5" borderId="1" xfId="5" applyFont="1" applyFill="1" applyBorder="1" applyAlignment="1">
      <alignment horizontal="center" vertical="center" wrapText="1"/>
    </xf>
    <xf numFmtId="183" fontId="21" fillId="13" borderId="1" xfId="5" applyNumberFormat="1" applyFont="1" applyFill="1" applyBorder="1" applyAlignment="1">
      <alignment horizontal="center" vertical="center" wrapText="1"/>
    </xf>
    <xf numFmtId="10" fontId="21" fillId="13" borderId="1" xfId="4" applyNumberFormat="1" applyFont="1" applyFill="1" applyBorder="1" applyAlignment="1">
      <alignment horizontal="center" vertical="center" wrapText="1"/>
    </xf>
    <xf numFmtId="43" fontId="21" fillId="13" borderId="1" xfId="5" applyFont="1" applyFill="1" applyBorder="1" applyAlignment="1">
      <alignment horizontal="center" vertical="center" wrapText="1"/>
    </xf>
    <xf numFmtId="43" fontId="16" fillId="8" borderId="1" xfId="5" applyFont="1" applyFill="1" applyBorder="1" applyAlignment="1" applyProtection="1">
      <alignment horizontal="right" vertical="center"/>
    </xf>
    <xf numFmtId="183" fontId="18" fillId="10" borderId="1" xfId="5" applyNumberFormat="1" applyFont="1" applyFill="1" applyBorder="1" applyAlignment="1" applyProtection="1">
      <alignment vertical="center"/>
    </xf>
    <xf numFmtId="10" fontId="18" fillId="10" borderId="1" xfId="4" applyNumberFormat="1" applyFont="1" applyFill="1" applyBorder="1" applyAlignment="1" applyProtection="1">
      <alignment vertical="center"/>
    </xf>
    <xf numFmtId="43" fontId="18" fillId="10" borderId="1" xfId="5" applyFont="1" applyFill="1" applyBorder="1" applyAlignment="1" applyProtection="1">
      <alignment vertical="center"/>
    </xf>
    <xf numFmtId="43" fontId="16" fillId="8" borderId="1" xfId="5" applyFont="1" applyFill="1" applyBorder="1" applyAlignment="1">
      <alignment vertical="center" wrapText="1"/>
    </xf>
    <xf numFmtId="43" fontId="14" fillId="3" borderId="1" xfId="5" applyFont="1" applyFill="1" applyBorder="1" applyAlignment="1">
      <alignment vertical="center"/>
    </xf>
    <xf numFmtId="178" fontId="2" fillId="5" borderId="1" xfId="2" applyNumberFormat="1" applyFont="1" applyFill="1" applyBorder="1" applyAlignment="1">
      <alignment horizontal="center" vertical="center"/>
    </xf>
    <xf numFmtId="0" fontId="2" fillId="5" borderId="1" xfId="2" applyNumberFormat="1" applyFont="1" applyFill="1" applyBorder="1" applyAlignment="1">
      <alignment horizontal="center" vertical="center"/>
    </xf>
    <xf numFmtId="10" fontId="2" fillId="6" borderId="1" xfId="3" applyNumberFormat="1" applyFont="1" applyFill="1" applyBorder="1" applyAlignment="1">
      <alignment horizontal="center" vertical="center"/>
    </xf>
    <xf numFmtId="10" fontId="4" fillId="0" borderId="1" xfId="4" applyNumberFormat="1" applyFont="1" applyBorder="1" applyAlignment="1">
      <alignment horizontal="center" vertical="center"/>
    </xf>
    <xf numFmtId="10" fontId="4" fillId="7" borderId="1" xfId="4" applyNumberFormat="1" applyFont="1" applyFill="1" applyBorder="1" applyAlignment="1">
      <alignment horizontal="center" vertical="center"/>
    </xf>
    <xf numFmtId="179" fontId="12" fillId="0" borderId="1" xfId="2" applyNumberFormat="1" applyFont="1" applyFill="1" applyBorder="1" applyAlignment="1">
      <alignment horizontal="center" vertical="center"/>
    </xf>
    <xf numFmtId="43" fontId="12" fillId="0" borderId="1" xfId="5" applyNumberFormat="1" applyFont="1" applyFill="1" applyBorder="1" applyAlignment="1">
      <alignment horizontal="center" vertical="center"/>
    </xf>
    <xf numFmtId="43" fontId="12" fillId="5" borderId="1" xfId="5" applyNumberFormat="1" applyFont="1" applyFill="1" applyBorder="1" applyAlignment="1">
      <alignment horizontal="center" vertical="center" wrapText="1"/>
    </xf>
    <xf numFmtId="43" fontId="14" fillId="5" borderId="1" xfId="5" applyNumberFormat="1" applyFont="1" applyFill="1" applyBorder="1" applyAlignment="1">
      <alignment vertical="center"/>
    </xf>
    <xf numFmtId="43" fontId="12" fillId="12" borderId="1" xfId="5" applyNumberFormat="1" applyFont="1" applyFill="1" applyBorder="1" applyAlignment="1">
      <alignment vertical="center"/>
    </xf>
    <xf numFmtId="43" fontId="14" fillId="11" borderId="1" xfId="5" applyNumberFormat="1" applyFont="1" applyFill="1" applyBorder="1" applyAlignment="1">
      <alignment vertical="center" wrapText="1"/>
    </xf>
    <xf numFmtId="43" fontId="14" fillId="3" borderId="1" xfId="5" applyNumberFormat="1" applyFont="1" applyFill="1" applyBorder="1" applyAlignment="1">
      <alignment vertical="center"/>
    </xf>
    <xf numFmtId="43" fontId="10" fillId="0" borderId="0" xfId="5" applyNumberFormat="1" applyFont="1" applyFill="1" applyAlignment="1">
      <alignment vertical="center"/>
    </xf>
    <xf numFmtId="43" fontId="12" fillId="0" borderId="0" xfId="5" applyNumberFormat="1" applyFont="1" applyFill="1" applyAlignment="1">
      <alignment vertical="center"/>
    </xf>
    <xf numFmtId="43" fontId="16" fillId="8" borderId="1" xfId="5" applyNumberFormat="1" applyFont="1" applyFill="1" applyBorder="1" applyAlignment="1">
      <alignment vertical="center" wrapText="1"/>
    </xf>
    <xf numFmtId="43" fontId="10" fillId="12" borderId="1" xfId="5" applyNumberFormat="1" applyFont="1" applyFill="1" applyBorder="1" applyAlignment="1" applyProtection="1">
      <alignment vertical="center"/>
    </xf>
    <xf numFmtId="0" fontId="2" fillId="3" borderId="2" xfId="1" applyNumberFormat="1" applyFont="1" applyFill="1" applyBorder="1" applyAlignment="1">
      <alignment vertical="center"/>
    </xf>
    <xf numFmtId="0" fontId="2" fillId="3" borderId="5" xfId="1" applyNumberFormat="1" applyFont="1" applyFill="1" applyBorder="1" applyAlignment="1">
      <alignment horizontal="center" vertical="center"/>
    </xf>
    <xf numFmtId="0" fontId="2" fillId="3" borderId="5" xfId="1" applyNumberFormat="1" applyFont="1" applyFill="1" applyBorder="1" applyAlignment="1">
      <alignment vertical="center"/>
    </xf>
    <xf numFmtId="10" fontId="2" fillId="6" borderId="6" xfId="3" applyNumberFormat="1" applyFont="1" applyFill="1" applyBorder="1" applyAlignment="1">
      <alignment horizontal="center" vertical="center"/>
    </xf>
    <xf numFmtId="179" fontId="4" fillId="3" borderId="5" xfId="1" applyNumberFormat="1" applyFont="1" applyFill="1" applyBorder="1" applyAlignment="1">
      <alignment horizontal="center" vertical="center"/>
    </xf>
    <xf numFmtId="10" fontId="4" fillId="3" borderId="5" xfId="1" applyNumberFormat="1" applyFont="1" applyFill="1" applyBorder="1" applyAlignment="1">
      <alignment horizontal="center" vertical="center"/>
    </xf>
    <xf numFmtId="10" fontId="12" fillId="5" borderId="14" xfId="3" applyNumberFormat="1" applyFont="1" applyFill="1" applyBorder="1" applyAlignment="1" applyProtection="1">
      <alignment horizontal="center" vertical="center" wrapText="1"/>
    </xf>
    <xf numFmtId="10" fontId="16" fillId="8" borderId="14" xfId="6" applyNumberFormat="1" applyFont="1" applyBorder="1" applyAlignment="1" applyProtection="1">
      <alignment vertical="center"/>
    </xf>
    <xf numFmtId="10" fontId="18" fillId="10" borderId="14" xfId="7" applyNumberFormat="1" applyFont="1" applyFill="1" applyBorder="1" applyAlignment="1" applyProtection="1">
      <alignment vertical="center"/>
    </xf>
    <xf numFmtId="10" fontId="16" fillId="2" borderId="14" xfId="8" applyNumberFormat="1" applyFont="1" applyBorder="1" applyAlignment="1">
      <alignment vertical="center" wrapText="1"/>
    </xf>
    <xf numFmtId="178" fontId="19" fillId="0" borderId="13" xfId="2" applyNumberFormat="1" applyFont="1" applyFill="1" applyBorder="1" applyAlignment="1">
      <alignment horizontal="center" vertical="center"/>
    </xf>
    <xf numFmtId="10" fontId="14" fillId="3" borderId="14" xfId="4" applyNumberFormat="1" applyFont="1" applyFill="1" applyBorder="1" applyAlignment="1">
      <alignment vertical="center"/>
    </xf>
    <xf numFmtId="185" fontId="4" fillId="3" borderId="5" xfId="1" applyNumberFormat="1" applyFont="1" applyFill="1" applyBorder="1" applyAlignment="1">
      <alignment horizontal="center" vertical="center"/>
    </xf>
    <xf numFmtId="185" fontId="4" fillId="0" borderId="1" xfId="4" applyNumberFormat="1" applyFont="1" applyBorder="1" applyAlignment="1">
      <alignment horizontal="center" vertical="center"/>
    </xf>
    <xf numFmtId="185" fontId="4" fillId="7" borderId="1" xfId="4" applyNumberFormat="1" applyFont="1" applyFill="1" applyBorder="1" applyAlignment="1">
      <alignment horizontal="center" vertical="center"/>
    </xf>
    <xf numFmtId="185" fontId="4" fillId="7" borderId="1" xfId="1" applyNumberFormat="1" applyFont="1" applyFill="1" applyBorder="1" applyAlignment="1">
      <alignment horizontal="center" vertical="center"/>
    </xf>
    <xf numFmtId="185" fontId="4" fillId="3" borderId="7" xfId="1" applyNumberFormat="1" applyFont="1" applyFill="1" applyBorder="1" applyAlignment="1">
      <alignment horizontal="center" vertical="center"/>
    </xf>
    <xf numFmtId="185" fontId="4" fillId="7" borderId="8" xfId="1" applyNumberFormat="1" applyFont="1" applyFill="1" applyBorder="1" applyAlignment="1">
      <alignment horizontal="center" vertical="center"/>
    </xf>
    <xf numFmtId="10" fontId="14" fillId="3" borderId="16" xfId="10" applyNumberFormat="1" applyFont="1" applyFill="1" applyBorder="1" applyAlignment="1">
      <alignment vertical="center"/>
    </xf>
    <xf numFmtId="10" fontId="14" fillId="3" borderId="17" xfId="10" applyNumberFormat="1" applyFont="1" applyFill="1" applyBorder="1" applyAlignment="1">
      <alignment vertical="center"/>
    </xf>
    <xf numFmtId="10" fontId="14" fillId="0" borderId="0" xfId="10" applyNumberFormat="1" applyFont="1" applyFill="1" applyAlignment="1">
      <alignment vertical="center"/>
    </xf>
    <xf numFmtId="183" fontId="12" fillId="0" borderId="21" xfId="5" applyNumberFormat="1" applyFont="1" applyFill="1" applyBorder="1" applyAlignment="1">
      <alignment horizontal="center" vertical="center"/>
    </xf>
    <xf numFmtId="183" fontId="12" fillId="5" borderId="21" xfId="5" applyNumberFormat="1" applyFont="1" applyFill="1" applyBorder="1" applyAlignment="1">
      <alignment horizontal="center" vertical="center" wrapText="1"/>
    </xf>
    <xf numFmtId="183" fontId="14" fillId="5" borderId="21" xfId="5" applyNumberFormat="1" applyFont="1" applyFill="1" applyBorder="1" applyAlignment="1">
      <alignment vertical="center"/>
    </xf>
    <xf numFmtId="183" fontId="16" fillId="8" borderId="21" xfId="5" applyNumberFormat="1" applyFont="1" applyFill="1" applyBorder="1" applyAlignment="1" applyProtection="1">
      <alignment vertical="center"/>
    </xf>
    <xf numFmtId="183" fontId="12" fillId="0" borderId="21" xfId="5" applyNumberFormat="1" applyFont="1" applyFill="1" applyBorder="1" applyAlignment="1">
      <alignment vertical="center"/>
    </xf>
    <xf numFmtId="183" fontId="14" fillId="3" borderId="21" xfId="5" applyNumberFormat="1" applyFont="1" applyFill="1" applyBorder="1" applyAlignment="1">
      <alignment vertical="center" wrapText="1"/>
    </xf>
    <xf numFmtId="183" fontId="14" fillId="11" borderId="21" xfId="5" applyNumberFormat="1" applyFont="1" applyFill="1" applyBorder="1" applyAlignment="1">
      <alignment vertical="center" wrapText="1"/>
    </xf>
    <xf numFmtId="183" fontId="16" fillId="8" borderId="21" xfId="5" applyNumberFormat="1" applyFont="1" applyFill="1" applyBorder="1" applyAlignment="1">
      <alignment vertical="center" wrapText="1"/>
    </xf>
    <xf numFmtId="178" fontId="12" fillId="0" borderId="20" xfId="2" applyNumberFormat="1" applyFont="1" applyFill="1" applyBorder="1" applyAlignment="1">
      <alignment horizontal="center" vertical="center"/>
    </xf>
    <xf numFmtId="183" fontId="14" fillId="3" borderId="21" xfId="5" applyNumberFormat="1" applyFont="1" applyFill="1" applyBorder="1" applyAlignment="1">
      <alignment vertical="center"/>
    </xf>
    <xf numFmtId="10" fontId="14" fillId="3" borderId="23" xfId="4" applyNumberFormat="1" applyFont="1" applyFill="1" applyBorder="1" applyAlignment="1">
      <alignment vertical="center"/>
    </xf>
    <xf numFmtId="185" fontId="2" fillId="0" borderId="0" xfId="1" applyNumberFormat="1" applyFont="1" applyAlignment="1">
      <alignment horizontal="center" vertical="center"/>
    </xf>
    <xf numFmtId="182" fontId="12" fillId="0" borderId="1" xfId="5" applyNumberFormat="1" applyFont="1" applyFill="1" applyBorder="1" applyAlignment="1">
      <alignment horizontal="center" vertical="center"/>
    </xf>
    <xf numFmtId="176" fontId="12" fillId="0" borderId="1" xfId="5" applyNumberFormat="1" applyFont="1" applyFill="1" applyBorder="1" applyAlignment="1">
      <alignment horizontal="center" vertical="center"/>
    </xf>
    <xf numFmtId="176" fontId="12" fillId="5" borderId="1" xfId="5" applyNumberFormat="1" applyFont="1" applyFill="1" applyBorder="1" applyAlignment="1">
      <alignment horizontal="center" vertical="center" wrapText="1"/>
    </xf>
    <xf numFmtId="176" fontId="14" fillId="5" borderId="1" xfId="5" applyNumberFormat="1" applyFont="1" applyFill="1" applyBorder="1" applyAlignment="1">
      <alignment vertical="center"/>
    </xf>
    <xf numFmtId="176" fontId="12" fillId="0" borderId="1" xfId="5" applyNumberFormat="1" applyFont="1" applyFill="1" applyBorder="1" applyAlignment="1">
      <alignment vertical="center"/>
    </xf>
    <xf numFmtId="176" fontId="14" fillId="11" borderId="1" xfId="5" applyNumberFormat="1" applyFont="1" applyFill="1" applyBorder="1" applyAlignment="1">
      <alignment vertical="center" wrapText="1"/>
    </xf>
    <xf numFmtId="176" fontId="12" fillId="12" borderId="1" xfId="5" applyNumberFormat="1" applyFont="1" applyFill="1" applyBorder="1" applyAlignment="1">
      <alignment vertical="center"/>
    </xf>
    <xf numFmtId="176" fontId="14" fillId="3" borderId="1" xfId="5" applyNumberFormat="1" applyFont="1" applyFill="1" applyBorder="1" applyAlignment="1">
      <alignment vertical="center"/>
    </xf>
    <xf numFmtId="176" fontId="14" fillId="3" borderId="1" xfId="10" applyNumberFormat="1" applyFont="1" applyFill="1" applyBorder="1" applyAlignment="1">
      <alignment vertical="center"/>
    </xf>
    <xf numFmtId="176" fontId="10" fillId="0" borderId="0" xfId="5" applyNumberFormat="1" applyFont="1" applyFill="1" applyAlignment="1">
      <alignment vertical="center"/>
    </xf>
    <xf numFmtId="176" fontId="12" fillId="0" borderId="0" xfId="5" applyNumberFormat="1" applyFont="1" applyFill="1" applyAlignment="1">
      <alignment vertical="center"/>
    </xf>
    <xf numFmtId="176" fontId="21" fillId="13" borderId="1" xfId="5" applyNumberFormat="1" applyFont="1" applyFill="1" applyBorder="1" applyAlignment="1">
      <alignment horizontal="center" vertical="center" wrapText="1"/>
    </xf>
    <xf numFmtId="176" fontId="4" fillId="0" borderId="1" xfId="1" applyNumberFormat="1" applyFont="1" applyBorder="1" applyAlignment="1">
      <alignment horizontal="center" vertical="center"/>
    </xf>
    <xf numFmtId="185" fontId="12" fillId="0" borderId="1" xfId="5" applyNumberFormat="1" applyFont="1" applyFill="1" applyBorder="1" applyAlignment="1">
      <alignment horizontal="center" vertical="center"/>
    </xf>
    <xf numFmtId="185" fontId="12" fillId="5" borderId="1" xfId="5" applyNumberFormat="1" applyFont="1" applyFill="1" applyBorder="1" applyAlignment="1">
      <alignment horizontal="center" vertical="center" wrapText="1"/>
    </xf>
    <xf numFmtId="185" fontId="14" fillId="5" borderId="1" xfId="5" applyNumberFormat="1" applyFont="1" applyFill="1" applyBorder="1" applyAlignment="1">
      <alignment vertical="center"/>
    </xf>
    <xf numFmtId="185" fontId="12" fillId="12" borderId="1" xfId="5" applyNumberFormat="1" applyFont="1" applyFill="1" applyBorder="1" applyAlignment="1">
      <alignment vertical="center"/>
    </xf>
    <xf numFmtId="185" fontId="14" fillId="11" borderId="1" xfId="5" applyNumberFormat="1" applyFont="1" applyFill="1" applyBorder="1" applyAlignment="1">
      <alignment vertical="center" wrapText="1"/>
    </xf>
    <xf numFmtId="185" fontId="14" fillId="3" borderId="1" xfId="5" applyNumberFormat="1" applyFont="1" applyFill="1" applyBorder="1" applyAlignment="1">
      <alignment vertical="center"/>
    </xf>
    <xf numFmtId="185" fontId="14" fillId="3" borderId="1" xfId="10" applyNumberFormat="1" applyFont="1" applyFill="1" applyBorder="1" applyAlignment="1">
      <alignment vertical="center"/>
    </xf>
    <xf numFmtId="185" fontId="10" fillId="0" borderId="0" xfId="5" applyNumberFormat="1" applyFont="1" applyFill="1" applyAlignment="1">
      <alignment vertical="center"/>
    </xf>
    <xf numFmtId="185" fontId="12" fillId="0" borderId="0" xfId="5" applyNumberFormat="1" applyFont="1" applyFill="1" applyAlignment="1">
      <alignment vertical="center"/>
    </xf>
    <xf numFmtId="185" fontId="21" fillId="13" borderId="1" xfId="5" applyNumberFormat="1" applyFont="1" applyFill="1" applyBorder="1" applyAlignment="1">
      <alignment horizontal="center" vertical="center" wrapText="1"/>
    </xf>
    <xf numFmtId="183" fontId="19" fillId="0" borderId="1" xfId="7" applyNumberFormat="1" applyFont="1" applyFill="1" applyBorder="1" applyAlignment="1" applyProtection="1">
      <alignment horizontal="center" vertical="center"/>
    </xf>
    <xf numFmtId="183" fontId="19" fillId="0" borderId="1" xfId="7" applyNumberFormat="1" applyFont="1" applyFill="1" applyBorder="1" applyAlignment="1" applyProtection="1">
      <alignment vertical="center"/>
    </xf>
    <xf numFmtId="10" fontId="19" fillId="0" borderId="14" xfId="7" applyNumberFormat="1" applyFont="1" applyFill="1" applyBorder="1" applyAlignment="1" applyProtection="1">
      <alignment vertical="center"/>
    </xf>
    <xf numFmtId="176" fontId="16" fillId="8" borderId="1" xfId="5" applyNumberFormat="1" applyFont="1" applyFill="1" applyBorder="1" applyAlignment="1" applyProtection="1">
      <alignment vertical="center"/>
    </xf>
    <xf numFmtId="176" fontId="10" fillId="12" borderId="1" xfId="5" applyNumberFormat="1" applyFont="1" applyFill="1" applyBorder="1" applyAlignment="1" applyProtection="1">
      <alignment vertical="center"/>
    </xf>
    <xf numFmtId="176" fontId="16" fillId="8" borderId="1" xfId="5" applyNumberFormat="1" applyFont="1" applyFill="1" applyBorder="1" applyAlignment="1">
      <alignment vertical="center" wrapText="1"/>
    </xf>
    <xf numFmtId="43" fontId="10" fillId="12" borderId="1" xfId="5" applyNumberFormat="1" applyFont="1" applyFill="1" applyBorder="1" applyAlignment="1">
      <alignment vertical="center"/>
    </xf>
    <xf numFmtId="183" fontId="10" fillId="12" borderId="1" xfId="5" applyNumberFormat="1" applyFont="1" applyFill="1" applyBorder="1" applyAlignment="1" applyProtection="1">
      <alignment horizontal="center" vertical="center"/>
    </xf>
    <xf numFmtId="43" fontId="10" fillId="12" borderId="1" xfId="5" applyFont="1" applyFill="1" applyBorder="1" applyAlignment="1">
      <alignment vertical="center"/>
    </xf>
    <xf numFmtId="179" fontId="12" fillId="0" borderId="1" xfId="2" applyNumberFormat="1" applyFont="1" applyFill="1" applyBorder="1" applyAlignment="1">
      <alignment horizontal="center" vertical="center"/>
    </xf>
    <xf numFmtId="178" fontId="2" fillId="5" borderId="29" xfId="2" applyNumberFormat="1" applyFont="1" applyFill="1" applyBorder="1" applyAlignment="1">
      <alignment horizontal="center" vertical="center"/>
    </xf>
    <xf numFmtId="176" fontId="4" fillId="0" borderId="29" xfId="1" applyNumberFormat="1" applyFont="1" applyBorder="1" applyAlignment="1">
      <alignment horizontal="center" vertical="center"/>
    </xf>
    <xf numFmtId="10" fontId="4" fillId="7" borderId="29" xfId="4" applyNumberFormat="1" applyFont="1" applyFill="1" applyBorder="1" applyAlignment="1">
      <alignment horizontal="center" vertical="center"/>
    </xf>
    <xf numFmtId="185" fontId="4" fillId="7" borderId="29" xfId="4" applyNumberFormat="1" applyFont="1" applyFill="1" applyBorder="1" applyAlignment="1">
      <alignment horizontal="center" vertical="center"/>
    </xf>
    <xf numFmtId="185" fontId="4" fillId="7" borderId="29" xfId="1" applyNumberFormat="1" applyFont="1" applyFill="1" applyBorder="1" applyAlignment="1">
      <alignment horizontal="center" vertical="center"/>
    </xf>
    <xf numFmtId="185" fontId="4" fillId="7" borderId="30" xfId="1" applyNumberFormat="1" applyFont="1" applyFill="1" applyBorder="1" applyAlignment="1">
      <alignment horizontal="center" vertical="center"/>
    </xf>
    <xf numFmtId="10" fontId="2" fillId="6" borderId="32" xfId="3" applyNumberFormat="1" applyFont="1" applyFill="1" applyBorder="1" applyAlignment="1">
      <alignment horizontal="center" vertical="center"/>
    </xf>
    <xf numFmtId="179" fontId="12" fillId="0" borderId="1" xfId="2" applyNumberFormat="1" applyFont="1" applyFill="1" applyBorder="1" applyAlignment="1">
      <alignment horizontal="center" vertical="center"/>
    </xf>
    <xf numFmtId="178" fontId="12" fillId="0" borderId="1" xfId="2" applyNumberFormat="1" applyFont="1" applyFill="1" applyBorder="1" applyAlignment="1">
      <alignment horizontal="center" vertical="center"/>
    </xf>
    <xf numFmtId="183" fontId="10" fillId="0" borderId="1" xfId="7" applyNumberFormat="1" applyFont="1" applyFill="1" applyBorder="1" applyAlignment="1" applyProtection="1">
      <alignment horizontal="center" vertical="center"/>
    </xf>
    <xf numFmtId="183" fontId="10" fillId="0" borderId="1" xfId="7" applyNumberFormat="1" applyFont="1" applyFill="1" applyBorder="1" applyAlignment="1" applyProtection="1">
      <alignment vertical="center"/>
    </xf>
    <xf numFmtId="10" fontId="10" fillId="0" borderId="1" xfId="7" applyNumberFormat="1" applyFont="1" applyFill="1" applyBorder="1" applyAlignment="1" applyProtection="1">
      <alignment vertical="center"/>
    </xf>
    <xf numFmtId="176" fontId="14" fillId="11" borderId="1" xfId="4" applyNumberFormat="1" applyFont="1" applyFill="1" applyBorder="1" applyAlignment="1">
      <alignment vertical="center" wrapText="1"/>
    </xf>
    <xf numFmtId="176" fontId="14" fillId="3" borderId="1" xfId="4" applyNumberFormat="1" applyFont="1" applyFill="1" applyBorder="1" applyAlignment="1">
      <alignment vertical="center"/>
    </xf>
    <xf numFmtId="178" fontId="12" fillId="0" borderId="1" xfId="2" applyNumberFormat="1" applyFont="1" applyFill="1" applyBorder="1" applyAlignment="1">
      <alignment horizontal="center" vertical="center"/>
    </xf>
    <xf numFmtId="185" fontId="16" fillId="8" borderId="1" xfId="5" applyNumberFormat="1" applyFont="1" applyFill="1" applyBorder="1" applyAlignment="1">
      <alignment vertical="center" wrapText="1"/>
    </xf>
    <xf numFmtId="10" fontId="14" fillId="3" borderId="1" xfId="10" applyNumberFormat="1" applyFont="1" applyFill="1" applyBorder="1" applyAlignment="1">
      <alignment vertical="center" wrapText="1"/>
    </xf>
    <xf numFmtId="2" fontId="14" fillId="11" borderId="1" xfId="5" applyNumberFormat="1" applyFont="1" applyFill="1" applyBorder="1" applyAlignment="1">
      <alignment vertical="center" wrapText="1"/>
    </xf>
    <xf numFmtId="10" fontId="12" fillId="0" borderId="1" xfId="10" applyNumberFormat="1" applyFont="1" applyFill="1" applyBorder="1" applyAlignment="1">
      <alignment vertical="center"/>
    </xf>
    <xf numFmtId="2" fontId="12" fillId="12" borderId="1" xfId="5" applyNumberFormat="1" applyFont="1" applyFill="1" applyBorder="1" applyAlignment="1">
      <alignment vertical="center"/>
    </xf>
    <xf numFmtId="2" fontId="14" fillId="3" borderId="1" xfId="5" applyNumberFormat="1" applyFont="1" applyFill="1" applyBorder="1" applyAlignment="1">
      <alignment vertical="center"/>
    </xf>
    <xf numFmtId="0" fontId="16" fillId="8" borderId="1" xfId="5" applyNumberFormat="1" applyFont="1" applyFill="1" applyBorder="1" applyAlignment="1" applyProtection="1">
      <alignment vertical="center"/>
    </xf>
    <xf numFmtId="2" fontId="16" fillId="8" borderId="1" xfId="5" applyNumberFormat="1" applyFont="1" applyFill="1" applyBorder="1" applyAlignment="1">
      <alignment vertical="center" wrapText="1"/>
    </xf>
    <xf numFmtId="183" fontId="12" fillId="0" borderId="1" xfId="5" applyNumberFormat="1" applyFont="1" applyFill="1" applyBorder="1" applyAlignment="1" applyProtection="1">
      <alignment horizontal="center" vertical="center"/>
    </xf>
    <xf numFmtId="183" fontId="12" fillId="0" borderId="1" xfId="5" applyNumberFormat="1" applyFont="1" applyFill="1" applyBorder="1" applyAlignment="1" applyProtection="1">
      <alignment vertical="center"/>
    </xf>
    <xf numFmtId="10" fontId="12" fillId="0" borderId="1" xfId="4" applyNumberFormat="1" applyFont="1" applyFill="1" applyBorder="1" applyAlignment="1" applyProtection="1">
      <alignment vertical="center"/>
    </xf>
    <xf numFmtId="176" fontId="12" fillId="12" borderId="1" xfId="5" applyNumberFormat="1" applyFont="1" applyFill="1" applyBorder="1" applyAlignment="1" applyProtection="1">
      <alignment vertical="center"/>
    </xf>
    <xf numFmtId="185" fontId="12" fillId="12" borderId="1" xfId="5" applyNumberFormat="1" applyFont="1" applyFill="1" applyBorder="1" applyAlignment="1" applyProtection="1">
      <alignment vertical="center"/>
    </xf>
    <xf numFmtId="2" fontId="12" fillId="12" borderId="1" xfId="5" applyNumberFormat="1" applyFont="1" applyFill="1" applyBorder="1" applyAlignment="1" applyProtection="1">
      <alignment vertical="center"/>
    </xf>
    <xf numFmtId="179" fontId="12" fillId="0" borderId="1" xfId="2" applyNumberFormat="1" applyFont="1" applyFill="1" applyBorder="1" applyAlignment="1">
      <alignment horizontal="center" vertical="center"/>
    </xf>
    <xf numFmtId="182" fontId="12" fillId="0" borderId="1" xfId="2" applyNumberFormat="1" applyFont="1" applyFill="1" applyBorder="1" applyAlignment="1">
      <alignment horizontal="center" vertical="center" wrapText="1"/>
    </xf>
    <xf numFmtId="178" fontId="12" fillId="0" borderId="1" xfId="2" applyNumberFormat="1" applyFont="1" applyFill="1" applyBorder="1" applyAlignment="1">
      <alignment horizontal="center" vertical="center"/>
    </xf>
    <xf numFmtId="182" fontId="12" fillId="0" borderId="1" xfId="5" applyNumberFormat="1" applyFont="1" applyFill="1" applyBorder="1" applyAlignment="1">
      <alignment horizontal="center" vertical="center" wrapText="1"/>
    </xf>
    <xf numFmtId="184" fontId="14" fillId="5" borderId="1" xfId="4" applyNumberFormat="1" applyFont="1" applyFill="1" applyBorder="1" applyAlignment="1">
      <alignment vertical="center"/>
    </xf>
    <xf numFmtId="184" fontId="12" fillId="0" borderId="1" xfId="4" applyNumberFormat="1" applyFont="1" applyFill="1" applyBorder="1" applyAlignment="1">
      <alignment vertical="center"/>
    </xf>
    <xf numFmtId="179" fontId="16" fillId="8" borderId="1" xfId="4" applyNumberFormat="1" applyFont="1" applyFill="1" applyBorder="1" applyAlignment="1">
      <alignment vertical="center" wrapText="1"/>
    </xf>
    <xf numFmtId="43" fontId="12" fillId="0" borderId="1" xfId="5" applyNumberFormat="1" applyFont="1" applyFill="1" applyBorder="1" applyAlignment="1">
      <alignment vertical="center"/>
    </xf>
    <xf numFmtId="179" fontId="10" fillId="0" borderId="1" xfId="4" applyNumberFormat="1" applyFont="1" applyFill="1" applyBorder="1" applyAlignment="1" applyProtection="1">
      <alignment vertical="center"/>
    </xf>
    <xf numFmtId="176" fontId="10" fillId="0" borderId="1" xfId="5" applyNumberFormat="1" applyFont="1" applyFill="1" applyBorder="1" applyAlignment="1" applyProtection="1">
      <alignment vertical="center"/>
    </xf>
    <xf numFmtId="176" fontId="12" fillId="0" borderId="1" xfId="4" applyNumberFormat="1" applyFont="1" applyFill="1" applyBorder="1" applyAlignment="1">
      <alignment vertical="center"/>
    </xf>
    <xf numFmtId="179" fontId="14" fillId="3" borderId="1" xfId="4" applyNumberFormat="1" applyFont="1" applyFill="1" applyBorder="1" applyAlignment="1">
      <alignment vertical="center"/>
    </xf>
    <xf numFmtId="10" fontId="14" fillId="3" borderId="1" xfId="63" applyNumberFormat="1" applyFont="1" applyFill="1" applyBorder="1" applyAlignment="1">
      <alignment vertical="center"/>
    </xf>
    <xf numFmtId="10" fontId="14" fillId="0" borderId="0" xfId="63" applyNumberFormat="1" applyFont="1" applyFill="1" applyAlignment="1">
      <alignment vertical="center"/>
    </xf>
    <xf numFmtId="179" fontId="14" fillId="5" borderId="1" xfId="5" applyNumberFormat="1" applyFont="1" applyFill="1" applyBorder="1" applyAlignment="1">
      <alignment vertical="center"/>
    </xf>
    <xf numFmtId="10" fontId="4" fillId="0" borderId="1" xfId="10" applyNumberFormat="1" applyFont="1" applyBorder="1" applyAlignment="1">
      <alignment horizontal="center" vertical="center"/>
    </xf>
    <xf numFmtId="10" fontId="4" fillId="0" borderId="8" xfId="10" applyNumberFormat="1" applyFont="1" applyBorder="1" applyAlignment="1">
      <alignment horizontal="center" vertical="center"/>
    </xf>
    <xf numFmtId="10" fontId="4" fillId="0" borderId="32" xfId="10" applyNumberFormat="1" applyFont="1" applyBorder="1" applyAlignment="1">
      <alignment horizontal="center" vertical="center"/>
    </xf>
    <xf numFmtId="10" fontId="4" fillId="0" borderId="33" xfId="10" applyNumberFormat="1" applyFont="1" applyBorder="1" applyAlignment="1">
      <alignment horizontal="center" vertical="center"/>
    </xf>
    <xf numFmtId="10" fontId="4" fillId="0" borderId="6" xfId="10" applyNumberFormat="1" applyFont="1" applyBorder="1" applyAlignment="1">
      <alignment horizontal="center" vertical="center"/>
    </xf>
    <xf numFmtId="10" fontId="4" fillId="0" borderId="9" xfId="10" applyNumberFormat="1" applyFont="1" applyBorder="1" applyAlignment="1">
      <alignment horizontal="center" vertical="center"/>
    </xf>
    <xf numFmtId="43" fontId="17" fillId="5" borderId="1" xfId="5" applyNumberFormat="1" applyFont="1" applyFill="1" applyBorder="1" applyAlignment="1">
      <alignment horizontal="center" vertical="center" wrapText="1"/>
    </xf>
    <xf numFmtId="183" fontId="12" fillId="0" borderId="21" xfId="5" applyNumberFormat="1" applyFont="1" applyFill="1" applyBorder="1" applyAlignment="1">
      <alignment horizontal="center" vertical="center" wrapText="1"/>
    </xf>
    <xf numFmtId="183" fontId="16" fillId="8" borderId="53" xfId="5" applyNumberFormat="1" applyFont="1" applyFill="1" applyBorder="1" applyAlignment="1" applyProtection="1">
      <alignment vertical="center"/>
    </xf>
    <xf numFmtId="183" fontId="10" fillId="0" borderId="21" xfId="5" applyNumberFormat="1" applyFont="1" applyFill="1" applyBorder="1" applyAlignment="1" applyProtection="1">
      <alignment horizontal="center" vertical="center"/>
    </xf>
    <xf numFmtId="183" fontId="10" fillId="0" borderId="53" xfId="5" applyNumberFormat="1" applyFont="1" applyFill="1" applyBorder="1" applyAlignment="1" applyProtection="1">
      <alignment vertical="center"/>
    </xf>
    <xf numFmtId="183" fontId="16" fillId="8" borderId="53" xfId="5" applyNumberFormat="1" applyFont="1" applyFill="1" applyBorder="1" applyAlignment="1">
      <alignment vertical="center" wrapText="1"/>
    </xf>
    <xf numFmtId="0" fontId="19" fillId="0" borderId="21" xfId="2" applyNumberFormat="1" applyFont="1" applyFill="1" applyBorder="1" applyAlignment="1">
      <alignment horizontal="center" vertical="center"/>
    </xf>
    <xf numFmtId="183" fontId="14" fillId="3" borderId="53" xfId="5" applyNumberFormat="1" applyFont="1" applyFill="1" applyBorder="1" applyAlignment="1">
      <alignment vertical="center"/>
    </xf>
    <xf numFmtId="10" fontId="14" fillId="3" borderId="47" xfId="4" applyNumberFormat="1" applyFont="1" applyFill="1" applyBorder="1" applyAlignment="1">
      <alignment vertical="center"/>
    </xf>
    <xf numFmtId="10" fontId="14" fillId="0" borderId="54" xfId="4" applyNumberFormat="1" applyFont="1" applyFill="1" applyBorder="1" applyAlignment="1">
      <alignment vertical="center"/>
    </xf>
    <xf numFmtId="10" fontId="14" fillId="0" borderId="0" xfId="4" applyNumberFormat="1" applyFont="1" applyFill="1" applyAlignment="1">
      <alignment vertical="center"/>
    </xf>
    <xf numFmtId="0" fontId="0" fillId="0" borderId="0" xfId="0" applyAlignment="1">
      <alignment horizontal="center" vertical="center"/>
    </xf>
    <xf numFmtId="0" fontId="45" fillId="0" borderId="55" xfId="0" applyFont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7" fillId="0" borderId="55" xfId="65" applyFont="1" applyBorder="1" applyAlignment="1">
      <alignment horizontal="left" vertical="center"/>
    </xf>
    <xf numFmtId="0" fontId="47" fillId="0" borderId="55" xfId="65" applyFont="1" applyBorder="1">
      <alignment vertical="center"/>
    </xf>
    <xf numFmtId="182" fontId="45" fillId="0" borderId="55" xfId="0" applyNumberFormat="1" applyFont="1" applyBorder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0" fontId="10" fillId="0" borderId="1" xfId="2" applyNumberFormat="1" applyFont="1" applyFill="1" applyBorder="1" applyAlignment="1">
      <alignment horizontal="center" vertical="center"/>
    </xf>
    <xf numFmtId="0" fontId="11" fillId="0" borderId="1" xfId="2" applyNumberFormat="1" applyFont="1" applyFill="1" applyBorder="1" applyAlignment="1">
      <alignment horizontal="center" vertical="center"/>
    </xf>
    <xf numFmtId="178" fontId="12" fillId="0" borderId="1" xfId="2" applyNumberFormat="1" applyFont="1" applyFill="1" applyBorder="1" applyAlignment="1">
      <alignment horizontal="center" vertical="center"/>
    </xf>
    <xf numFmtId="10" fontId="12" fillId="5" borderId="1" xfId="10" applyNumberFormat="1" applyFont="1" applyFill="1" applyBorder="1" applyAlignment="1">
      <alignment horizontal="center" vertical="center" wrapText="1"/>
    </xf>
    <xf numFmtId="10" fontId="16" fillId="8" borderId="1" xfId="10" applyNumberFormat="1" applyFont="1" applyFill="1" applyBorder="1" applyAlignment="1" applyProtection="1">
      <alignment vertical="center"/>
    </xf>
    <xf numFmtId="10" fontId="10" fillId="12" borderId="1" xfId="10" applyNumberFormat="1" applyFont="1" applyFill="1" applyBorder="1" applyAlignment="1" applyProtection="1">
      <alignment vertical="center"/>
    </xf>
    <xf numFmtId="10" fontId="16" fillId="8" borderId="1" xfId="10" applyNumberFormat="1" applyFont="1" applyFill="1" applyBorder="1" applyAlignment="1">
      <alignment vertical="center" wrapText="1"/>
    </xf>
    <xf numFmtId="10" fontId="10" fillId="0" borderId="1" xfId="10" applyNumberFormat="1" applyFont="1" applyFill="1" applyBorder="1" applyAlignment="1" applyProtection="1">
      <alignment vertical="center"/>
    </xf>
    <xf numFmtId="10" fontId="10" fillId="0" borderId="0" xfId="10" applyNumberFormat="1" applyFont="1" applyFill="1" applyAlignment="1">
      <alignment vertical="center"/>
    </xf>
    <xf numFmtId="10" fontId="12" fillId="0" borderId="0" xfId="10" applyNumberFormat="1" applyFont="1" applyFill="1" applyAlignment="1">
      <alignment vertical="center"/>
    </xf>
    <xf numFmtId="184" fontId="12" fillId="5" borderId="1" xfId="5" applyNumberFormat="1" applyFont="1" applyFill="1" applyBorder="1" applyAlignment="1">
      <alignment horizontal="center" vertical="center" wrapText="1"/>
    </xf>
    <xf numFmtId="184" fontId="16" fillId="8" borderId="1" xfId="5" applyNumberFormat="1" applyFont="1" applyFill="1" applyBorder="1" applyAlignment="1" applyProtection="1">
      <alignment vertical="center"/>
    </xf>
    <xf numFmtId="184" fontId="10" fillId="12" borderId="1" xfId="5" applyNumberFormat="1" applyFont="1" applyFill="1" applyBorder="1" applyAlignment="1" applyProtection="1">
      <alignment vertical="center"/>
    </xf>
    <xf numFmtId="184" fontId="16" fillId="8" borderId="1" xfId="5" applyNumberFormat="1" applyFont="1" applyFill="1" applyBorder="1" applyAlignment="1">
      <alignment vertical="center" wrapText="1"/>
    </xf>
    <xf numFmtId="184" fontId="10" fillId="0" borderId="1" xfId="5" applyNumberFormat="1" applyFont="1" applyFill="1" applyBorder="1" applyAlignment="1" applyProtection="1">
      <alignment vertical="center"/>
    </xf>
    <xf numFmtId="184" fontId="14" fillId="3" borderId="1" xfId="5" applyNumberFormat="1" applyFont="1" applyFill="1" applyBorder="1" applyAlignment="1">
      <alignment vertical="center"/>
    </xf>
    <xf numFmtId="184" fontId="14" fillId="3" borderId="1" xfId="63" applyNumberFormat="1" applyFont="1" applyFill="1" applyBorder="1" applyAlignment="1">
      <alignment vertical="center"/>
    </xf>
    <xf numFmtId="184" fontId="10" fillId="0" borderId="0" xfId="5" applyNumberFormat="1" applyFont="1" applyFill="1" applyAlignment="1">
      <alignment vertical="center"/>
    </xf>
    <xf numFmtId="184" fontId="12" fillId="0" borderId="0" xfId="5" applyNumberFormat="1" applyFont="1" applyFill="1" applyAlignment="1">
      <alignment vertical="center"/>
    </xf>
    <xf numFmtId="183" fontId="12" fillId="45" borderId="1" xfId="5" applyNumberFormat="1" applyFont="1" applyFill="1" applyBorder="1" applyAlignment="1">
      <alignment vertical="center"/>
    </xf>
    <xf numFmtId="10" fontId="12" fillId="45" borderId="1" xfId="3" applyNumberFormat="1" applyFont="1" applyFill="1" applyBorder="1" applyAlignment="1">
      <alignment vertical="center"/>
    </xf>
    <xf numFmtId="10" fontId="12" fillId="45" borderId="1" xfId="4" applyNumberFormat="1" applyFont="1" applyFill="1" applyBorder="1" applyAlignment="1">
      <alignment vertical="center"/>
    </xf>
    <xf numFmtId="10" fontId="12" fillId="45" borderId="1" xfId="10" applyNumberFormat="1" applyFont="1" applyFill="1" applyBorder="1" applyAlignment="1">
      <alignment vertical="center"/>
    </xf>
    <xf numFmtId="179" fontId="12" fillId="0" borderId="1" xfId="2" applyNumberFormat="1" applyFont="1" applyFill="1" applyBorder="1" applyAlignment="1">
      <alignment horizontal="center" vertical="center"/>
    </xf>
    <xf numFmtId="178" fontId="12" fillId="0" borderId="1" xfId="2" applyNumberFormat="1" applyFont="1" applyFill="1" applyBorder="1" applyAlignment="1">
      <alignment horizontal="center" vertical="center"/>
    </xf>
    <xf numFmtId="0" fontId="10" fillId="0" borderId="1" xfId="2" applyNumberFormat="1" applyFont="1" applyFill="1" applyBorder="1" applyAlignment="1">
      <alignment horizontal="center" vertical="center"/>
    </xf>
    <xf numFmtId="0" fontId="11" fillId="0" borderId="1" xfId="2" applyNumberFormat="1" applyFont="1" applyFill="1" applyBorder="1" applyAlignment="1">
      <alignment horizontal="center" vertical="center"/>
    </xf>
    <xf numFmtId="178" fontId="12" fillId="0" borderId="1" xfId="2" applyNumberFormat="1" applyFont="1" applyFill="1" applyBorder="1" applyAlignment="1">
      <alignment horizontal="center" vertical="center"/>
    </xf>
    <xf numFmtId="0" fontId="10" fillId="0" borderId="1" xfId="2" applyNumberFormat="1" applyFont="1" applyFill="1" applyBorder="1" applyAlignment="1">
      <alignment horizontal="center" vertical="center"/>
    </xf>
    <xf numFmtId="178" fontId="12" fillId="0" borderId="1" xfId="2" applyNumberFormat="1" applyFont="1" applyFill="1" applyBorder="1" applyAlignment="1">
      <alignment horizontal="center" vertical="center"/>
    </xf>
    <xf numFmtId="0" fontId="11" fillId="0" borderId="1" xfId="2" applyNumberFormat="1" applyFont="1" applyFill="1" applyBorder="1" applyAlignment="1">
      <alignment horizontal="center" vertical="center"/>
    </xf>
    <xf numFmtId="0" fontId="11" fillId="0" borderId="1" xfId="2" applyNumberFormat="1" applyFont="1" applyFill="1" applyBorder="1" applyAlignment="1">
      <alignment horizontal="center" vertical="center" wrapText="1"/>
    </xf>
    <xf numFmtId="179" fontId="12" fillId="0" borderId="1" xfId="2" applyNumberFormat="1" applyFont="1" applyFill="1" applyBorder="1" applyAlignment="1">
      <alignment horizontal="center" vertical="center"/>
    </xf>
    <xf numFmtId="0" fontId="10" fillId="0" borderId="1" xfId="2" applyNumberFormat="1" applyFont="1" applyFill="1" applyBorder="1" applyAlignment="1">
      <alignment horizontal="center" vertical="center"/>
    </xf>
    <xf numFmtId="0" fontId="11" fillId="0" borderId="1" xfId="2" applyNumberFormat="1" applyFont="1" applyFill="1" applyBorder="1" applyAlignment="1">
      <alignment horizontal="center" vertical="center"/>
    </xf>
    <xf numFmtId="178" fontId="12" fillId="0" borderId="1" xfId="2" applyNumberFormat="1" applyFont="1" applyFill="1" applyBorder="1" applyAlignment="1">
      <alignment horizontal="center" vertical="center"/>
    </xf>
    <xf numFmtId="176" fontId="12" fillId="45" borderId="1" xfId="4" applyNumberFormat="1" applyFont="1" applyFill="1" applyBorder="1" applyAlignment="1">
      <alignment vertical="center"/>
    </xf>
    <xf numFmtId="176" fontId="12" fillId="45" borderId="1" xfId="5" applyNumberFormat="1" applyFont="1" applyFill="1" applyBorder="1" applyAlignment="1">
      <alignment vertical="center"/>
    </xf>
    <xf numFmtId="178" fontId="12" fillId="0" borderId="1" xfId="2" applyNumberFormat="1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 wrapText="1"/>
    </xf>
    <xf numFmtId="0" fontId="47" fillId="0" borderId="0" xfId="65" applyFont="1">
      <alignment vertical="center"/>
    </xf>
    <xf numFmtId="178" fontId="12" fillId="0" borderId="1" xfId="2" applyNumberFormat="1" applyFont="1" applyFill="1" applyBorder="1" applyAlignment="1">
      <alignment horizontal="center" vertical="center"/>
    </xf>
    <xf numFmtId="0" fontId="10" fillId="0" borderId="28" xfId="2" applyNumberFormat="1" applyFont="1" applyFill="1" applyBorder="1" applyAlignment="1">
      <alignment horizontal="center" vertical="center"/>
    </xf>
    <xf numFmtId="0" fontId="48" fillId="44" borderId="3" xfId="1" applyNumberFormat="1" applyFont="1" applyFill="1" applyBorder="1" applyAlignment="1">
      <alignment horizontal="center" vertical="center"/>
    </xf>
    <xf numFmtId="0" fontId="2" fillId="44" borderId="3" xfId="1" applyNumberFormat="1" applyFont="1" applyFill="1" applyBorder="1" applyAlignment="1">
      <alignment horizontal="center" vertical="center"/>
    </xf>
    <xf numFmtId="0" fontId="2" fillId="44" borderId="34" xfId="1" applyNumberFormat="1" applyFont="1" applyFill="1" applyBorder="1" applyAlignment="1">
      <alignment horizontal="center" vertical="center"/>
    </xf>
    <xf numFmtId="187" fontId="2" fillId="0" borderId="1" xfId="9" applyNumberFormat="1" applyFont="1" applyBorder="1" applyAlignment="1">
      <alignment horizontal="center" vertical="center"/>
    </xf>
    <xf numFmtId="187" fontId="2" fillId="0" borderId="32" xfId="9" applyNumberFormat="1" applyFont="1" applyBorder="1" applyAlignment="1">
      <alignment horizontal="center" vertical="center"/>
    </xf>
    <xf numFmtId="182" fontId="2" fillId="0" borderId="1" xfId="1" applyNumberFormat="1" applyFont="1" applyBorder="1" applyAlignment="1">
      <alignment horizontal="center" vertical="center"/>
    </xf>
    <xf numFmtId="182" fontId="2" fillId="0" borderId="32" xfId="1" applyNumberFormat="1" applyFont="1" applyBorder="1" applyAlignment="1">
      <alignment horizontal="center" vertical="center"/>
    </xf>
    <xf numFmtId="182" fontId="2" fillId="0" borderId="29" xfId="1" applyNumberFormat="1" applyFont="1" applyBorder="1" applyAlignment="1">
      <alignment horizontal="center" vertical="center"/>
    </xf>
    <xf numFmtId="182" fontId="2" fillId="0" borderId="6" xfId="1" applyNumberFormat="1" applyFont="1" applyBorder="1" applyAlignment="1">
      <alignment horizontal="center" vertical="center"/>
    </xf>
    <xf numFmtId="0" fontId="2" fillId="44" borderId="31" xfId="1" applyNumberFormat="1" applyFont="1" applyFill="1" applyBorder="1" applyAlignment="1">
      <alignment horizontal="center" vertical="center"/>
    </xf>
    <xf numFmtId="0" fontId="2" fillId="44" borderId="4" xfId="1" applyNumberFormat="1" applyFont="1" applyFill="1" applyBorder="1" applyAlignment="1">
      <alignment horizontal="center" vertical="center"/>
    </xf>
    <xf numFmtId="187" fontId="2" fillId="0" borderId="29" xfId="9" applyNumberFormat="1" applyFont="1" applyBorder="1" applyAlignment="1">
      <alignment horizontal="center" vertical="center"/>
    </xf>
    <xf numFmtId="187" fontId="2" fillId="0" borderId="6" xfId="9" applyNumberFormat="1" applyFont="1" applyBorder="1" applyAlignment="1">
      <alignment horizontal="center" vertical="center"/>
    </xf>
    <xf numFmtId="177" fontId="2" fillId="0" borderId="1" xfId="1" applyNumberFormat="1" applyFont="1" applyBorder="1" applyAlignment="1">
      <alignment horizontal="center" vertical="center"/>
    </xf>
    <xf numFmtId="0" fontId="4" fillId="0" borderId="0" xfId="1" applyNumberFormat="1" applyFont="1" applyAlignment="1"/>
    <xf numFmtId="0" fontId="1" fillId="0" borderId="0" xfId="1" applyNumberFormat="1" applyAlignment="1"/>
    <xf numFmtId="0" fontId="2" fillId="4" borderId="3" xfId="1" applyNumberFormat="1" applyFont="1" applyFill="1" applyBorder="1" applyAlignment="1">
      <alignment horizontal="center" vertical="center"/>
    </xf>
    <xf numFmtId="179" fontId="12" fillId="0" borderId="1" xfId="2" applyNumberFormat="1" applyFont="1" applyFill="1" applyBorder="1" applyAlignment="1">
      <alignment horizontal="center" vertical="center"/>
    </xf>
    <xf numFmtId="179" fontId="12" fillId="0" borderId="14" xfId="2" applyNumberFormat="1" applyFont="1" applyFill="1" applyBorder="1" applyAlignment="1">
      <alignment horizontal="center" vertical="center"/>
    </xf>
    <xf numFmtId="178" fontId="12" fillId="5" borderId="13" xfId="2" applyNumberFormat="1" applyFont="1" applyFill="1" applyBorder="1" applyAlignment="1">
      <alignment horizontal="center" vertical="center"/>
    </xf>
    <xf numFmtId="178" fontId="12" fillId="5" borderId="1" xfId="2" applyNumberFormat="1" applyFont="1" applyFill="1" applyBorder="1" applyAlignment="1">
      <alignment horizontal="center" vertical="center"/>
    </xf>
    <xf numFmtId="0" fontId="14" fillId="5" borderId="13" xfId="2" applyNumberFormat="1" applyFont="1" applyFill="1" applyBorder="1" applyAlignment="1">
      <alignment horizontal="center" vertical="center"/>
    </xf>
    <xf numFmtId="0" fontId="14" fillId="5" borderId="1" xfId="2" applyNumberFormat="1" applyFont="1" applyFill="1" applyBorder="1" applyAlignment="1">
      <alignment horizontal="center" vertical="center"/>
    </xf>
    <xf numFmtId="0" fontId="10" fillId="0" borderId="1" xfId="2" applyNumberFormat="1" applyFont="1" applyFill="1" applyBorder="1" applyAlignment="1">
      <alignment horizontal="center" vertical="center"/>
    </xf>
    <xf numFmtId="0" fontId="10" fillId="0" borderId="14" xfId="2" applyNumberFormat="1" applyFont="1" applyFill="1" applyBorder="1" applyAlignment="1">
      <alignment horizontal="center" vertical="center"/>
    </xf>
    <xf numFmtId="0" fontId="12" fillId="7" borderId="13" xfId="2" applyNumberFormat="1" applyFont="1" applyFill="1" applyBorder="1" applyAlignment="1">
      <alignment horizontal="center" vertical="center"/>
    </xf>
    <xf numFmtId="0" fontId="12" fillId="7" borderId="1" xfId="2" applyNumberFormat="1" applyFont="1" applyFill="1" applyBorder="1" applyAlignment="1">
      <alignment horizontal="center" vertical="center"/>
    </xf>
    <xf numFmtId="176" fontId="14" fillId="3" borderId="13" xfId="2" applyNumberFormat="1" applyFont="1" applyFill="1" applyBorder="1" applyAlignment="1">
      <alignment horizontal="center" vertical="center"/>
    </xf>
    <xf numFmtId="176" fontId="14" fillId="3" borderId="1" xfId="2" applyNumberFormat="1" applyFont="1" applyFill="1" applyBorder="1" applyAlignment="1">
      <alignment horizontal="center" vertical="center"/>
    </xf>
    <xf numFmtId="10" fontId="14" fillId="3" borderId="13" xfId="2" applyNumberFormat="1" applyFont="1" applyFill="1" applyBorder="1" applyAlignment="1">
      <alignment horizontal="center" vertical="center"/>
    </xf>
    <xf numFmtId="10" fontId="14" fillId="3" borderId="1" xfId="2" applyNumberFormat="1" applyFont="1" applyFill="1" applyBorder="1" applyAlignment="1">
      <alignment horizontal="center" vertical="center"/>
    </xf>
    <xf numFmtId="10" fontId="14" fillId="3" borderId="15" xfId="10" applyNumberFormat="1" applyFont="1" applyFill="1" applyBorder="1" applyAlignment="1">
      <alignment horizontal="center" vertical="center"/>
    </xf>
    <xf numFmtId="10" fontId="14" fillId="3" borderId="16" xfId="10" applyNumberFormat="1" applyFont="1" applyFill="1" applyBorder="1" applyAlignment="1">
      <alignment horizontal="center" vertical="center"/>
    </xf>
    <xf numFmtId="179" fontId="10" fillId="0" borderId="13" xfId="2" applyNumberFormat="1" applyFont="1" applyFill="1" applyBorder="1" applyAlignment="1">
      <alignment horizontal="center" vertical="center"/>
    </xf>
    <xf numFmtId="179" fontId="10" fillId="0" borderId="1" xfId="2" applyNumberFormat="1" applyFont="1" applyFill="1" applyBorder="1" applyAlignment="1">
      <alignment horizontal="center" vertical="center"/>
    </xf>
    <xf numFmtId="0" fontId="10" fillId="0" borderId="13" xfId="2" applyNumberFormat="1" applyFont="1" applyFill="1" applyBorder="1" applyAlignment="1">
      <alignment horizontal="center" vertical="center"/>
    </xf>
    <xf numFmtId="0" fontId="10" fillId="0" borderId="10" xfId="2" applyNumberFormat="1" applyFont="1" applyFill="1" applyBorder="1" applyAlignment="1">
      <alignment horizontal="center" vertical="center"/>
    </xf>
    <xf numFmtId="0" fontId="10" fillId="0" borderId="11" xfId="2" applyNumberFormat="1" applyFont="1" applyFill="1" applyBorder="1" applyAlignment="1">
      <alignment horizontal="center" vertical="center"/>
    </xf>
    <xf numFmtId="181" fontId="10" fillId="0" borderId="11" xfId="2" applyNumberFormat="1" applyFont="1" applyFill="1" applyBorder="1" applyAlignment="1">
      <alignment horizontal="center" vertical="center"/>
    </xf>
    <xf numFmtId="181" fontId="10" fillId="0" borderId="12" xfId="2" applyNumberFormat="1" applyFont="1" applyFill="1" applyBorder="1" applyAlignment="1">
      <alignment horizontal="center" vertical="center"/>
    </xf>
    <xf numFmtId="0" fontId="10" fillId="3" borderId="13" xfId="2" applyNumberFormat="1" applyFont="1" applyFill="1" applyBorder="1" applyAlignment="1">
      <alignment horizontal="center" vertical="center"/>
    </xf>
    <xf numFmtId="0" fontId="10" fillId="3" borderId="1" xfId="2" applyNumberFormat="1" applyFont="1" applyFill="1" applyBorder="1" applyAlignment="1">
      <alignment horizontal="center" vertical="center"/>
    </xf>
    <xf numFmtId="0" fontId="10" fillId="3" borderId="14" xfId="2" applyNumberFormat="1" applyFont="1" applyFill="1" applyBorder="1" applyAlignment="1">
      <alignment horizontal="center" vertical="center"/>
    </xf>
    <xf numFmtId="0" fontId="11" fillId="0" borderId="13" xfId="2" applyNumberFormat="1" applyFont="1" applyFill="1" applyBorder="1" applyAlignment="1">
      <alignment horizontal="center" vertical="center"/>
    </xf>
    <xf numFmtId="0" fontId="11" fillId="0" borderId="1" xfId="2" applyNumberFormat="1" applyFont="1" applyFill="1" applyBorder="1" applyAlignment="1">
      <alignment horizontal="center" vertical="center"/>
    </xf>
    <xf numFmtId="181" fontId="10" fillId="0" borderId="1" xfId="2" applyNumberFormat="1" applyFont="1" applyFill="1" applyBorder="1" applyAlignment="1">
      <alignment horizontal="center" vertical="center"/>
    </xf>
    <xf numFmtId="10" fontId="14" fillId="3" borderId="1" xfId="63" applyNumberFormat="1" applyFont="1" applyFill="1" applyBorder="1" applyAlignment="1">
      <alignment horizontal="center" vertical="center"/>
    </xf>
    <xf numFmtId="178" fontId="17" fillId="0" borderId="1" xfId="2" applyNumberFormat="1" applyFont="1" applyFill="1" applyBorder="1" applyAlignment="1">
      <alignment horizontal="center" vertical="center"/>
    </xf>
    <xf numFmtId="178" fontId="12" fillId="0" borderId="1" xfId="2" applyNumberFormat="1" applyFont="1" applyFill="1" applyBorder="1" applyAlignment="1">
      <alignment horizontal="center" vertical="center"/>
    </xf>
    <xf numFmtId="10" fontId="14" fillId="3" borderId="1" xfId="10" applyNumberFormat="1" applyFont="1" applyFill="1" applyBorder="1" applyAlignment="1">
      <alignment horizontal="center" vertical="center"/>
    </xf>
    <xf numFmtId="0" fontId="11" fillId="0" borderId="1" xfId="2" applyNumberFormat="1" applyFont="1" applyFill="1" applyBorder="1" applyAlignment="1">
      <alignment horizontal="center" vertical="center" wrapText="1"/>
    </xf>
    <xf numFmtId="0" fontId="10" fillId="0" borderId="1" xfId="2" applyNumberFormat="1" applyFont="1" applyFill="1" applyBorder="1" applyAlignment="1">
      <alignment horizontal="center" vertical="center" wrapText="1"/>
    </xf>
    <xf numFmtId="0" fontId="10" fillId="0" borderId="28" xfId="2" applyNumberFormat="1" applyFont="1" applyFill="1" applyBorder="1" applyAlignment="1">
      <alignment horizontal="center" vertical="center"/>
    </xf>
    <xf numFmtId="0" fontId="10" fillId="0" borderId="46" xfId="2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0" fillId="0" borderId="29" xfId="2" applyNumberFormat="1" applyFont="1" applyFill="1" applyBorder="1" applyAlignment="1">
      <alignment horizontal="center" vertical="center"/>
    </xf>
    <xf numFmtId="43" fontId="12" fillId="0" borderId="28" xfId="5" applyNumberFormat="1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0" fillId="0" borderId="45" xfId="2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10" fillId="3" borderId="45" xfId="2" applyNumberFormat="1" applyFont="1" applyFill="1" applyBorder="1" applyAlignment="1">
      <alignment horizontal="center" vertical="center"/>
    </xf>
    <xf numFmtId="0" fontId="11" fillId="0" borderId="28" xfId="2" applyNumberFormat="1" applyFont="1" applyFill="1" applyBorder="1" applyAlignment="1">
      <alignment horizontal="center" vertical="center" wrapText="1"/>
    </xf>
    <xf numFmtId="0" fontId="11" fillId="0" borderId="46" xfId="2" applyNumberFormat="1" applyFont="1" applyFill="1" applyBorder="1" applyAlignment="1">
      <alignment horizontal="center" vertical="center"/>
    </xf>
    <xf numFmtId="0" fontId="11" fillId="0" borderId="29" xfId="2" applyNumberFormat="1" applyFont="1" applyFill="1" applyBorder="1" applyAlignment="1">
      <alignment horizontal="center" vertical="center"/>
    </xf>
    <xf numFmtId="0" fontId="10" fillId="0" borderId="28" xfId="2" applyNumberFormat="1" applyFont="1" applyFill="1" applyBorder="1" applyAlignment="1">
      <alignment horizontal="center" vertical="center" wrapText="1"/>
    </xf>
    <xf numFmtId="0" fontId="26" fillId="49" borderId="28" xfId="2" applyNumberFormat="1" applyFont="1" applyFill="1" applyBorder="1" applyAlignment="1">
      <alignment horizontal="center" vertical="center" wrapText="1"/>
    </xf>
    <xf numFmtId="0" fontId="26" fillId="49" borderId="46" xfId="2" applyNumberFormat="1" applyFont="1" applyFill="1" applyBorder="1" applyAlignment="1">
      <alignment horizontal="center" vertical="center" wrapText="1"/>
    </xf>
    <xf numFmtId="0" fontId="26" fillId="49" borderId="29" xfId="2" applyNumberFormat="1" applyFont="1" applyFill="1" applyBorder="1" applyAlignment="1">
      <alignment horizontal="center" vertical="center" wrapText="1"/>
    </xf>
    <xf numFmtId="0" fontId="26" fillId="47" borderId="1" xfId="2" applyNumberFormat="1" applyFont="1" applyFill="1" applyBorder="1" applyAlignment="1">
      <alignment horizontal="center" vertical="center" wrapText="1"/>
    </xf>
    <xf numFmtId="0" fontId="26" fillId="47" borderId="1" xfId="2" applyNumberFormat="1" applyFont="1" applyFill="1" applyBorder="1" applyAlignment="1">
      <alignment horizontal="center" vertical="center"/>
    </xf>
    <xf numFmtId="0" fontId="26" fillId="46" borderId="1" xfId="2" applyNumberFormat="1" applyFont="1" applyFill="1" applyBorder="1" applyAlignment="1">
      <alignment horizontal="center" vertical="center" wrapText="1"/>
    </xf>
    <xf numFmtId="0" fontId="26" fillId="46" borderId="1" xfId="2" applyNumberFormat="1" applyFont="1" applyFill="1" applyBorder="1" applyAlignment="1">
      <alignment horizontal="center" vertical="center"/>
    </xf>
    <xf numFmtId="0" fontId="26" fillId="0" borderId="1" xfId="2" applyNumberFormat="1" applyFont="1" applyFill="1" applyBorder="1" applyAlignment="1">
      <alignment horizontal="center" vertical="center"/>
    </xf>
    <xf numFmtId="0" fontId="26" fillId="47" borderId="28" xfId="2" applyNumberFormat="1" applyFont="1" applyFill="1" applyBorder="1" applyAlignment="1">
      <alignment horizontal="center" vertical="center" wrapText="1"/>
    </xf>
    <xf numFmtId="0" fontId="26" fillId="47" borderId="46" xfId="2" applyNumberFormat="1" applyFont="1" applyFill="1" applyBorder="1" applyAlignment="1">
      <alignment horizontal="center" vertical="center" wrapText="1"/>
    </xf>
    <xf numFmtId="0" fontId="26" fillId="47" borderId="29" xfId="2" applyNumberFormat="1" applyFont="1" applyFill="1" applyBorder="1" applyAlignment="1">
      <alignment horizontal="center" vertical="center" wrapText="1"/>
    </xf>
    <xf numFmtId="0" fontId="26" fillId="48" borderId="28" xfId="2" applyNumberFormat="1" applyFont="1" applyFill="1" applyBorder="1" applyAlignment="1">
      <alignment horizontal="center" vertical="center" wrapText="1"/>
    </xf>
    <xf numFmtId="0" fontId="26" fillId="48" borderId="46" xfId="2" applyNumberFormat="1" applyFont="1" applyFill="1" applyBorder="1" applyAlignment="1">
      <alignment horizontal="center" vertical="center" wrapText="1"/>
    </xf>
    <xf numFmtId="0" fontId="26" fillId="48" borderId="29" xfId="2" applyNumberFormat="1" applyFont="1" applyFill="1" applyBorder="1" applyAlignment="1">
      <alignment horizontal="center" vertical="center" wrapText="1"/>
    </xf>
    <xf numFmtId="0" fontId="26" fillId="46" borderId="28" xfId="2" applyNumberFormat="1" applyFont="1" applyFill="1" applyBorder="1" applyAlignment="1">
      <alignment horizontal="center" vertical="center" wrapText="1"/>
    </xf>
    <xf numFmtId="0" fontId="26" fillId="46" borderId="46" xfId="2" applyNumberFormat="1" applyFont="1" applyFill="1" applyBorder="1" applyAlignment="1">
      <alignment horizontal="center" vertical="center" wrapText="1"/>
    </xf>
    <xf numFmtId="0" fontId="26" fillId="46" borderId="29" xfId="2" applyNumberFormat="1" applyFont="1" applyFill="1" applyBorder="1" applyAlignment="1">
      <alignment horizontal="center" vertical="center" wrapText="1"/>
    </xf>
    <xf numFmtId="0" fontId="26" fillId="0" borderId="1" xfId="2" applyNumberFormat="1" applyFont="1" applyFill="1" applyBorder="1" applyAlignment="1">
      <alignment horizontal="center" vertical="center" wrapText="1"/>
    </xf>
    <xf numFmtId="183" fontId="12" fillId="45" borderId="56" xfId="5" applyNumberFormat="1" applyFont="1" applyFill="1" applyBorder="1" applyAlignment="1">
      <alignment horizontal="center" vertical="center"/>
    </xf>
    <xf numFmtId="183" fontId="12" fillId="45" borderId="57" xfId="5" applyNumberFormat="1" applyFont="1" applyFill="1" applyBorder="1" applyAlignment="1">
      <alignment horizontal="center" vertical="center"/>
    </xf>
    <xf numFmtId="183" fontId="12" fillId="45" borderId="58" xfId="5" applyNumberFormat="1" applyFont="1" applyFill="1" applyBorder="1" applyAlignment="1">
      <alignment horizontal="center" vertical="center"/>
    </xf>
    <xf numFmtId="10" fontId="12" fillId="45" borderId="56" xfId="4" applyNumberFormat="1" applyFont="1" applyFill="1" applyBorder="1" applyAlignment="1">
      <alignment horizontal="center" vertical="center"/>
    </xf>
    <xf numFmtId="10" fontId="12" fillId="45" borderId="57" xfId="4" applyNumberFormat="1" applyFont="1" applyFill="1" applyBorder="1" applyAlignment="1">
      <alignment horizontal="center" vertical="center"/>
    </xf>
    <xf numFmtId="10" fontId="12" fillId="45" borderId="58" xfId="4" applyNumberFormat="1" applyFont="1" applyFill="1" applyBorder="1" applyAlignment="1">
      <alignment horizontal="center" vertical="center"/>
    </xf>
    <xf numFmtId="181" fontId="10" fillId="0" borderId="45" xfId="2" applyNumberFormat="1" applyFont="1" applyFill="1" applyBorder="1" applyAlignment="1">
      <alignment horizontal="center" vertical="center"/>
    </xf>
    <xf numFmtId="181" fontId="10" fillId="0" borderId="0" xfId="2" applyNumberFormat="1" applyFont="1" applyFill="1" applyBorder="1" applyAlignment="1">
      <alignment horizontal="center" vertical="center"/>
    </xf>
    <xf numFmtId="0" fontId="10" fillId="3" borderId="0" xfId="2" applyNumberFormat="1" applyFont="1" applyFill="1" applyBorder="1" applyAlignment="1">
      <alignment horizontal="center" vertical="center"/>
    </xf>
    <xf numFmtId="0" fontId="11" fillId="0" borderId="45" xfId="2" applyNumberFormat="1" applyFont="1" applyFill="1" applyBorder="1" applyAlignment="1">
      <alignment horizontal="center" vertical="center"/>
    </xf>
    <xf numFmtId="0" fontId="11" fillId="0" borderId="0" xfId="2" applyNumberFormat="1" applyFont="1" applyFill="1" applyBorder="1" applyAlignment="1">
      <alignment horizontal="center" vertical="center"/>
    </xf>
    <xf numFmtId="0" fontId="10" fillId="0" borderId="0" xfId="2" applyNumberFormat="1" applyFont="1" applyFill="1" applyBorder="1" applyAlignment="1">
      <alignment horizontal="center" vertical="center"/>
    </xf>
    <xf numFmtId="179" fontId="12" fillId="0" borderId="59" xfId="2" applyNumberFormat="1" applyFont="1" applyFill="1" applyBorder="1" applyAlignment="1">
      <alignment horizontal="center" vertical="center"/>
    </xf>
    <xf numFmtId="179" fontId="12" fillId="0" borderId="60" xfId="2" applyNumberFormat="1" applyFont="1" applyFill="1" applyBorder="1" applyAlignment="1">
      <alignment horizontal="center" vertical="center"/>
    </xf>
    <xf numFmtId="0" fontId="10" fillId="0" borderId="18" xfId="2" applyNumberFormat="1" applyFont="1" applyFill="1" applyBorder="1" applyAlignment="1">
      <alignment horizontal="center" vertical="center"/>
    </xf>
    <xf numFmtId="0" fontId="10" fillId="0" borderId="19" xfId="2" applyNumberFormat="1" applyFont="1" applyFill="1" applyBorder="1" applyAlignment="1">
      <alignment horizontal="center" vertical="center"/>
    </xf>
    <xf numFmtId="181" fontId="10" fillId="0" borderId="49" xfId="2" applyNumberFormat="1" applyFont="1" applyFill="1" applyBorder="1" applyAlignment="1">
      <alignment horizontal="center" vertical="center"/>
    </xf>
    <xf numFmtId="181" fontId="10" fillId="0" borderId="50" xfId="2" applyNumberFormat="1" applyFont="1" applyFill="1" applyBorder="1" applyAlignment="1">
      <alignment horizontal="center" vertical="center"/>
    </xf>
    <xf numFmtId="181" fontId="10" fillId="0" borderId="51" xfId="2" applyNumberFormat="1" applyFont="1" applyFill="1" applyBorder="1" applyAlignment="1">
      <alignment horizontal="center" vertical="center"/>
    </xf>
    <xf numFmtId="0" fontId="10" fillId="3" borderId="20" xfId="2" applyNumberFormat="1" applyFont="1" applyFill="1" applyBorder="1" applyAlignment="1">
      <alignment horizontal="center" vertical="center"/>
    </xf>
    <xf numFmtId="0" fontId="10" fillId="3" borderId="21" xfId="2" applyNumberFormat="1" applyFont="1" applyFill="1" applyBorder="1" applyAlignment="1">
      <alignment horizontal="center" vertical="center"/>
    </xf>
    <xf numFmtId="0" fontId="10" fillId="3" borderId="35" xfId="2" applyNumberFormat="1" applyFont="1" applyFill="1" applyBorder="1" applyAlignment="1">
      <alignment horizontal="center" vertical="center"/>
    </xf>
    <xf numFmtId="0" fontId="10" fillId="3" borderId="48" xfId="2" applyNumberFormat="1" applyFont="1" applyFill="1" applyBorder="1" applyAlignment="1">
      <alignment horizontal="center" vertical="center"/>
    </xf>
    <xf numFmtId="0" fontId="10" fillId="3" borderId="52" xfId="2" applyNumberFormat="1" applyFont="1" applyFill="1" applyBorder="1" applyAlignment="1">
      <alignment horizontal="center" vertical="center"/>
    </xf>
    <xf numFmtId="0" fontId="10" fillId="0" borderId="20" xfId="2" applyNumberFormat="1" applyFont="1" applyFill="1" applyBorder="1" applyAlignment="1">
      <alignment horizontal="center" vertical="center"/>
    </xf>
    <xf numFmtId="0" fontId="10" fillId="0" borderId="21" xfId="2" applyNumberFormat="1" applyFont="1" applyFill="1" applyBorder="1" applyAlignment="1">
      <alignment horizontal="center" vertical="center"/>
    </xf>
    <xf numFmtId="0" fontId="11" fillId="0" borderId="35" xfId="2" applyNumberFormat="1" applyFont="1" applyFill="1" applyBorder="1" applyAlignment="1">
      <alignment horizontal="center" vertical="center"/>
    </xf>
    <xf numFmtId="0" fontId="10" fillId="0" borderId="48" xfId="2" applyNumberFormat="1" applyFont="1" applyFill="1" applyBorder="1" applyAlignment="1">
      <alignment horizontal="center" vertical="center"/>
    </xf>
    <xf numFmtId="0" fontId="10" fillId="0" borderId="52" xfId="2" applyNumberFormat="1" applyFont="1" applyFill="1" applyBorder="1" applyAlignment="1">
      <alignment horizontal="center" vertical="center"/>
    </xf>
    <xf numFmtId="10" fontId="14" fillId="3" borderId="22" xfId="4" applyNumberFormat="1" applyFont="1" applyFill="1" applyBorder="1" applyAlignment="1">
      <alignment horizontal="center" vertical="center"/>
    </xf>
    <xf numFmtId="10" fontId="14" fillId="3" borderId="23" xfId="4" applyNumberFormat="1" applyFont="1" applyFill="1" applyBorder="1" applyAlignment="1">
      <alignment horizontal="center" vertical="center"/>
    </xf>
    <xf numFmtId="0" fontId="10" fillId="0" borderId="35" xfId="2" applyNumberFormat="1" applyFont="1" applyFill="1" applyBorder="1" applyAlignment="1">
      <alignment horizontal="center" vertical="center"/>
    </xf>
    <xf numFmtId="179" fontId="10" fillId="0" borderId="20" xfId="2" applyNumberFormat="1" applyFont="1" applyFill="1" applyBorder="1" applyAlignment="1">
      <alignment horizontal="center" vertical="center"/>
    </xf>
    <xf numFmtId="179" fontId="10" fillId="0" borderId="21" xfId="2" applyNumberFormat="1" applyFont="1" applyFill="1" applyBorder="1" applyAlignment="1">
      <alignment horizontal="center" vertical="center"/>
    </xf>
    <xf numFmtId="179" fontId="12" fillId="0" borderId="21" xfId="2" applyNumberFormat="1" applyFont="1" applyFill="1" applyBorder="1" applyAlignment="1">
      <alignment horizontal="center" vertical="center"/>
    </xf>
    <xf numFmtId="179" fontId="12" fillId="0" borderId="53" xfId="2" applyNumberFormat="1" applyFont="1" applyFill="1" applyBorder="1" applyAlignment="1">
      <alignment horizontal="center" vertical="center"/>
    </xf>
    <xf numFmtId="178" fontId="12" fillId="5" borderId="20" xfId="2" applyNumberFormat="1" applyFont="1" applyFill="1" applyBorder="1" applyAlignment="1">
      <alignment horizontal="center" vertical="center"/>
    </xf>
    <xf numFmtId="178" fontId="12" fillId="5" borderId="21" xfId="2" applyNumberFormat="1" applyFont="1" applyFill="1" applyBorder="1" applyAlignment="1">
      <alignment horizontal="center" vertical="center"/>
    </xf>
    <xf numFmtId="0" fontId="14" fillId="5" borderId="20" xfId="2" applyNumberFormat="1" applyFont="1" applyFill="1" applyBorder="1" applyAlignment="1">
      <alignment horizontal="center" vertical="center"/>
    </xf>
    <xf numFmtId="0" fontId="14" fillId="5" borderId="21" xfId="2" applyNumberFormat="1" applyFont="1" applyFill="1" applyBorder="1" applyAlignment="1">
      <alignment horizontal="center" vertical="center"/>
    </xf>
    <xf numFmtId="178" fontId="17" fillId="0" borderId="27" xfId="2" applyNumberFormat="1" applyFont="1" applyFill="1" applyBorder="1" applyAlignment="1">
      <alignment horizontal="center" vertical="center"/>
    </xf>
    <xf numFmtId="178" fontId="12" fillId="0" borderId="26" xfId="2" applyNumberFormat="1" applyFont="1" applyFill="1" applyBorder="1" applyAlignment="1">
      <alignment horizontal="center" vertical="center"/>
    </xf>
    <xf numFmtId="176" fontId="14" fillId="3" borderId="20" xfId="2" applyNumberFormat="1" applyFont="1" applyFill="1" applyBorder="1" applyAlignment="1">
      <alignment horizontal="center" vertical="center"/>
    </xf>
    <xf numFmtId="176" fontId="14" fillId="3" borderId="21" xfId="2" applyNumberFormat="1" applyFont="1" applyFill="1" applyBorder="1" applyAlignment="1">
      <alignment horizontal="center" vertical="center"/>
    </xf>
    <xf numFmtId="10" fontId="14" fillId="3" borderId="20" xfId="2" applyNumberFormat="1" applyFont="1" applyFill="1" applyBorder="1" applyAlignment="1">
      <alignment horizontal="center" vertical="center"/>
    </xf>
    <xf numFmtId="10" fontId="14" fillId="3" borderId="21" xfId="2" applyNumberFormat="1" applyFont="1" applyFill="1" applyBorder="1" applyAlignment="1">
      <alignment horizontal="center" vertical="center"/>
    </xf>
  </cellXfs>
  <cellStyles count="66">
    <cellStyle name="??&amp;O?&amp;H?_x0008_?]_x0006__x0007__x0001__x0001_" xfId="2"/>
    <cellStyle name="=C:\WINNT\SYSTEM32\COMMAND.COM" xfId="3"/>
    <cellStyle name="20% - 輔色1 2" xfId="21"/>
    <cellStyle name="20% - 輔色2 2" xfId="22"/>
    <cellStyle name="20% - 輔色3 2" xfId="23"/>
    <cellStyle name="20% - 輔色4 2" xfId="6"/>
    <cellStyle name="20% - 輔色4 3" xfId="24"/>
    <cellStyle name="20% - 輔色5 2" xfId="25"/>
    <cellStyle name="20% - 輔色6 2" xfId="26"/>
    <cellStyle name="40% - 輔色1 2" xfId="27"/>
    <cellStyle name="40% - 輔色2 2" xfId="28"/>
    <cellStyle name="40% - 輔色3 2" xfId="7"/>
    <cellStyle name="40% - 輔色3 3" xfId="29"/>
    <cellStyle name="40% - 輔色4 2" xfId="8"/>
    <cellStyle name="40% - 輔色5 2" xfId="30"/>
    <cellStyle name="40% - 輔色6 2" xfId="31"/>
    <cellStyle name="60% - 輔色1 2" xfId="32"/>
    <cellStyle name="60% - 輔色2 2" xfId="33"/>
    <cellStyle name="60% - 輔色3 2" xfId="34"/>
    <cellStyle name="60% - 輔色4 2" xfId="35"/>
    <cellStyle name="60% - 輔色5 2" xfId="36"/>
    <cellStyle name="60% - 輔色6 2" xfId="37"/>
    <cellStyle name="一般" xfId="0" builtinId="0"/>
    <cellStyle name="一般 2" xfId="1"/>
    <cellStyle name="一般 2 2" xfId="11"/>
    <cellStyle name="一般 2 3" xfId="38"/>
    <cellStyle name="一般 3" xfId="12"/>
    <cellStyle name="一般 4" xfId="13"/>
    <cellStyle name="一般 5" xfId="14"/>
    <cellStyle name="一般 6" xfId="15"/>
    <cellStyle name="一般 7" xfId="16"/>
    <cellStyle name="一般 8" xfId="17"/>
    <cellStyle name="一般 9" xfId="64"/>
    <cellStyle name="千分位 2" xfId="5"/>
    <cellStyle name="中等 2" xfId="39"/>
    <cellStyle name="合計 2" xfId="40"/>
    <cellStyle name="好 2" xfId="41"/>
    <cellStyle name="百分比" xfId="10" builtinId="5"/>
    <cellStyle name="百分比 2" xfId="4"/>
    <cellStyle name="百分比 3" xfId="42"/>
    <cellStyle name="百分比 4" xfId="63"/>
    <cellStyle name="計算方式 2" xfId="43"/>
    <cellStyle name="貨幣" xfId="9" builtinId="4"/>
    <cellStyle name="貨幣 2" xfId="18"/>
    <cellStyle name="連結的儲存格 2" xfId="44"/>
    <cellStyle name="備註 2" xfId="45"/>
    <cellStyle name="超連結" xfId="65" builtinId="8"/>
    <cellStyle name="說明文字 2" xfId="46"/>
    <cellStyle name="輔色1 2" xfId="47"/>
    <cellStyle name="輔色2 2" xfId="48"/>
    <cellStyle name="輔色3 2" xfId="49"/>
    <cellStyle name="輔色4 2" xfId="50"/>
    <cellStyle name="輔色5 2" xfId="51"/>
    <cellStyle name="輔色6 2" xfId="52"/>
    <cellStyle name="標題 1 1" xfId="19"/>
    <cellStyle name="標題 1 2" xfId="53"/>
    <cellStyle name="標題 2 1" xfId="20"/>
    <cellStyle name="標題 2 2" xfId="54"/>
    <cellStyle name="標題 3 2" xfId="55"/>
    <cellStyle name="標題 4 2" xfId="56"/>
    <cellStyle name="標題 5" xfId="57"/>
    <cellStyle name="輸入 2" xfId="58"/>
    <cellStyle name="輸出 2" xfId="59"/>
    <cellStyle name="檢查儲存格 2" xfId="60"/>
    <cellStyle name="壞 2" xfId="61"/>
    <cellStyle name="警告文字 2" xfId="62"/>
  </cellStyles>
  <dxfs count="430"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</dxfs>
  <tableStyles count="0" defaultTableStyle="TableStyleMedium2" defaultPivotStyle="PivotStyleLight16"/>
  <colors>
    <mruColors>
      <color rgb="FF99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 ?><Relationships xmlns="http://schemas.openxmlformats.org/package/2006/relationships"><Relationship Id="rId3" Target="../media/image4.jpeg" Type="http://schemas.openxmlformats.org/officeDocument/2006/relationships/image"/><Relationship Id="rId2" Target="../media/image3.jpeg" Type="http://schemas.openxmlformats.org/officeDocument/2006/relationships/image"/><Relationship Id="rId1" Target="../media/image2.jpeg" Type="http://schemas.openxmlformats.org/officeDocument/2006/relationships/image"/><Relationship Id="rId5" Target="../media/image6.jpeg" Type="http://schemas.openxmlformats.org/officeDocument/2006/relationships/image"/><Relationship Id="rId4" Target="../media/image5.jpeg" Type="http://schemas.openxmlformats.org/officeDocument/2006/relationships/image"/></Relationships>
</file>

<file path=xl/drawings/_rels/drawing3.xml.rels><?xml version="1.0" encoding="UTF-8" standalone="yes" ?><Relationships xmlns="http://schemas.openxmlformats.org/package/2006/relationships"><Relationship Id="rId1" Target="../media/image7.jpeg" Type="http://schemas.openxmlformats.org/officeDocument/2006/relationships/image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5.xml.rels><?xml version="1.0" encoding="UTF-8" standalone="yes" ?><Relationships xmlns="http://schemas.openxmlformats.org/package/2006/relationships"><Relationship Id="rId2" Target="../media/image10.jpeg" Type="http://schemas.openxmlformats.org/officeDocument/2006/relationships/image"/><Relationship Id="rId1" Target="../media/image9.jpeg" Type="http://schemas.openxmlformats.org/officeDocument/2006/relationships/image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jpeg"/><Relationship Id="rId2" Type="http://schemas.openxmlformats.org/officeDocument/2006/relationships/image" Target="../media/image12.jpeg"/><Relationship Id="rId1" Type="http://schemas.openxmlformats.org/officeDocument/2006/relationships/image" Target="../media/image11.jpeg"/><Relationship Id="rId4" Type="http://schemas.openxmlformats.org/officeDocument/2006/relationships/image" Target="../media/image14.jpeg"/></Relationships>
</file>

<file path=xl/drawings/_rels/drawing7.xml.rels><?xml version="1.0" encoding="UTF-8" standalone="yes" ?><Relationships xmlns="http://schemas.openxmlformats.org/package/2006/relationships"><Relationship Id="rId3" Target="../media/image17.jpeg" Type="http://schemas.openxmlformats.org/officeDocument/2006/relationships/image"/><Relationship Id="rId7" Target="../media/image21.jpeg" Type="http://schemas.openxmlformats.org/officeDocument/2006/relationships/image"/><Relationship Id="rId2" Target="../media/image16.jpeg" Type="http://schemas.openxmlformats.org/officeDocument/2006/relationships/image"/><Relationship Id="rId1" Target="../media/image15.jpeg" Type="http://schemas.openxmlformats.org/officeDocument/2006/relationships/image"/><Relationship Id="rId6" Target="../media/image20.jpeg" Type="http://schemas.openxmlformats.org/officeDocument/2006/relationships/image"/><Relationship Id="rId5" Target="../media/image19.jpeg" Type="http://schemas.openxmlformats.org/officeDocument/2006/relationships/image"/><Relationship Id="rId4" Target="../media/image18.jpeg" Type="http://schemas.openxmlformats.org/officeDocument/2006/relationships/image"/></Relationships>
</file>

<file path=xl/drawings/_rels/drawing8.xml.rels><?xml version="1.0" encoding="UTF-8" standalone="yes" ?><Relationships xmlns="http://schemas.openxmlformats.org/package/2006/relationships"><Relationship Id="rId8" Target="../media/image29.jpeg" Type="http://schemas.openxmlformats.org/officeDocument/2006/relationships/image"/><Relationship Id="rId3" Target="../media/image24.jpeg" Type="http://schemas.openxmlformats.org/officeDocument/2006/relationships/image"/><Relationship Id="rId7" Target="../media/image28.jpeg" Type="http://schemas.openxmlformats.org/officeDocument/2006/relationships/image"/><Relationship Id="rId2" Target="../media/image23.jpeg" Type="http://schemas.openxmlformats.org/officeDocument/2006/relationships/image"/><Relationship Id="rId1" Target="../media/image22.jpeg" Type="http://schemas.openxmlformats.org/officeDocument/2006/relationships/image"/><Relationship Id="rId6" Target="../media/image27.jpeg" Type="http://schemas.openxmlformats.org/officeDocument/2006/relationships/image"/><Relationship Id="rId5" Target="../media/image26.jpeg" Type="http://schemas.openxmlformats.org/officeDocument/2006/relationships/image"/><Relationship Id="rId10" Target="../media/image31.jpeg" Type="http://schemas.openxmlformats.org/officeDocument/2006/relationships/image"/><Relationship Id="rId4" Target="../media/image25.jpeg" Type="http://schemas.openxmlformats.org/officeDocument/2006/relationships/image"/><Relationship Id="rId9" Target="../media/image30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866775</xdr:colOff>
      <xdr:row>1</xdr:row>
      <xdr:rowOff>390525</xdr:rowOff>
    </xdr:to>
    <xdr:pic>
      <xdr:nvPicPr>
        <xdr:cNvPr id="2" name="圖片 2" descr="PRESCOnew.jpg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0" y="0"/>
          <a:ext cx="34671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68036</xdr:colOff>
      <xdr:row>3</xdr:row>
      <xdr:rowOff>265341</xdr:rowOff>
    </xdr:from>
    <xdr:to>
      <xdr:col>6</xdr:col>
      <xdr:colOff>1190624</xdr:colOff>
      <xdr:row>3</xdr:row>
      <xdr:rowOff>1059339</xdr:rowOff>
    </xdr:to>
    <xdr:pic>
      <xdr:nvPicPr>
        <xdr:cNvPr id="3" name="圖片 2">
          <a:extLst>
            <a:ext uri="{FF2B5EF4-FFF2-40B4-BE49-F238E27FC236}">
              <a16:creationId xmlns:lc="http://schemas.openxmlformats.org/drawingml/2006/lockedCanvas" xmlns:a16="http://schemas.microsoft.com/office/drawing/2014/main" xmlns:p="http://schemas.openxmlformats.org/presentationml/2006/main" xmlns:r="http://schemas.openxmlformats.org/officeDocument/2006/relationships" xmlns="" id="{BE32B902-664D-604E-BF70-FE50D0A6B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578929" y="1143002"/>
          <a:ext cx="1122588" cy="793998"/>
        </a:xfrm>
        <a:prstGeom prst="rect">
          <a:avLst/>
        </a:prstGeom>
      </xdr:spPr>
    </xdr:pic>
    <xdr:clientData/>
  </xdr:twoCellAnchor>
  <xdr:twoCellAnchor editAs="oneCell">
    <xdr:from>
      <xdr:col>3</xdr:col>
      <xdr:colOff>421822</xdr:colOff>
      <xdr:row>3</xdr:row>
      <xdr:rowOff>142875</xdr:rowOff>
    </xdr:from>
    <xdr:to>
      <xdr:col>4</xdr:col>
      <xdr:colOff>612320</xdr:colOff>
      <xdr:row>3</xdr:row>
      <xdr:rowOff>1256684</xdr:rowOff>
    </xdr:to>
    <xdr:pic>
      <xdr:nvPicPr>
        <xdr:cNvPr id="4" name="圖片 3">
          <a:extLst>
            <a:ext uri="{FF2B5EF4-FFF2-40B4-BE49-F238E27FC236}">
              <a16:creationId xmlns:lc="http://schemas.openxmlformats.org/drawingml/2006/lockedCanvas" xmlns:a16="http://schemas.microsoft.com/office/drawing/2014/main" xmlns:p="http://schemas.openxmlformats.org/presentationml/2006/main" xmlns:r="http://schemas.openxmlformats.org/officeDocument/2006/relationships" xmlns="" id="{AF4821AB-F6A2-574E-B8FB-D7E5D14541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211286" y="1020536"/>
          <a:ext cx="986517" cy="1113809"/>
        </a:xfrm>
        <a:prstGeom prst="rect">
          <a:avLst/>
        </a:prstGeom>
      </xdr:spPr>
    </xdr:pic>
    <xdr:clientData/>
  </xdr:twoCellAnchor>
  <xdr:twoCellAnchor editAs="oneCell">
    <xdr:from>
      <xdr:col>7</xdr:col>
      <xdr:colOff>687160</xdr:colOff>
      <xdr:row>3</xdr:row>
      <xdr:rowOff>353785</xdr:rowOff>
    </xdr:from>
    <xdr:to>
      <xdr:col>8</xdr:col>
      <xdr:colOff>917341</xdr:colOff>
      <xdr:row>3</xdr:row>
      <xdr:rowOff>1156606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585981" y="1231446"/>
          <a:ext cx="1373181" cy="802821"/>
        </a:xfrm>
        <a:prstGeom prst="rect">
          <a:avLst/>
        </a:prstGeom>
      </xdr:spPr>
    </xdr:pic>
    <xdr:clientData/>
  </xdr:twoCellAnchor>
  <xdr:twoCellAnchor editAs="oneCell">
    <xdr:from>
      <xdr:col>10</xdr:col>
      <xdr:colOff>483055</xdr:colOff>
      <xdr:row>3</xdr:row>
      <xdr:rowOff>199258</xdr:rowOff>
    </xdr:from>
    <xdr:to>
      <xdr:col>12</xdr:col>
      <xdr:colOff>60850</xdr:colOff>
      <xdr:row>3</xdr:row>
      <xdr:rowOff>1197428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334626" y="1076919"/>
          <a:ext cx="1707314" cy="998170"/>
        </a:xfrm>
        <a:prstGeom prst="rect">
          <a:avLst/>
        </a:prstGeom>
      </xdr:spPr>
    </xdr:pic>
    <xdr:clientData/>
  </xdr:twoCellAnchor>
  <xdr:twoCellAnchor editAs="oneCell">
    <xdr:from>
      <xdr:col>13</xdr:col>
      <xdr:colOff>843643</xdr:colOff>
      <xdr:row>3</xdr:row>
      <xdr:rowOff>381000</xdr:rowOff>
    </xdr:from>
    <xdr:to>
      <xdr:col>14</xdr:col>
      <xdr:colOff>966108</xdr:colOff>
      <xdr:row>3</xdr:row>
      <xdr:rowOff>1126566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525500" y="1258661"/>
          <a:ext cx="1265465" cy="7455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1177637</xdr:colOff>
      <xdr:row>3</xdr:row>
      <xdr:rowOff>51955</xdr:rowOff>
    </xdr:from>
    <xdr:to>
      <xdr:col>3</xdr:col>
      <xdr:colOff>417470</xdr:colOff>
      <xdr:row>4</xdr:row>
      <xdr:rowOff>8659</xdr:rowOff>
    </xdr:to>
    <xdr:pic>
      <xdr:nvPicPr>
        <xdr:cNvPr id="2" name="圖片 1" descr="一張含有 監視器, 室內, 螢幕擷取畫面, 螢幕 的圖片&#10;&#10;自動產生的描述">
          <a:extLst>
            <a:ext uri="{FF2B5EF4-FFF2-40B4-BE49-F238E27FC236}">
              <a16:creationId xmlns:r="http://schemas.openxmlformats.org/officeDocument/2006/relationships" xmlns:p="http://schemas.openxmlformats.org/presentationml/2006/main" xmlns="" xmlns:a16="http://schemas.microsoft.com/office/drawing/2014/main" xmlns:lc="http://schemas.openxmlformats.org/drawingml/2006/lockedCanvas" id="{1722F064-ADCB-7C4B-8A23-D21441567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944092" y="1532660"/>
          <a:ext cx="599311" cy="12988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142875</xdr:colOff>
      <xdr:row>3</xdr:row>
      <xdr:rowOff>40822</xdr:rowOff>
    </xdr:from>
    <xdr:to>
      <xdr:col>5</xdr:col>
      <xdr:colOff>462641</xdr:colOff>
      <xdr:row>3</xdr:row>
      <xdr:rowOff>905987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061732" y="1299483"/>
          <a:ext cx="1034142" cy="8651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163286</xdr:colOff>
      <xdr:row>3</xdr:row>
      <xdr:rowOff>95251</xdr:rowOff>
    </xdr:from>
    <xdr:to>
      <xdr:col>6</xdr:col>
      <xdr:colOff>1272268</xdr:colOff>
      <xdr:row>3</xdr:row>
      <xdr:rowOff>1065907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674179" y="972912"/>
          <a:ext cx="1108982" cy="9706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354692</xdr:colOff>
      <xdr:row>3</xdr:row>
      <xdr:rowOff>142875</xdr:rowOff>
    </xdr:from>
    <xdr:to>
      <xdr:col>4</xdr:col>
      <xdr:colOff>781423</xdr:colOff>
      <xdr:row>3</xdr:row>
      <xdr:rowOff>1197074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144156" y="1020536"/>
          <a:ext cx="1222750" cy="10541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428625</xdr:colOff>
      <xdr:row>3</xdr:row>
      <xdr:rowOff>135315</xdr:rowOff>
    </xdr:from>
    <xdr:to>
      <xdr:col>4</xdr:col>
      <xdr:colOff>523873</xdr:colOff>
      <xdr:row>3</xdr:row>
      <xdr:rowOff>1046389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218089" y="1012976"/>
          <a:ext cx="891267" cy="9110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585107</xdr:colOff>
      <xdr:row>3</xdr:row>
      <xdr:rowOff>27214</xdr:rowOff>
    </xdr:from>
    <xdr:to>
      <xdr:col>6</xdr:col>
      <xdr:colOff>894656</xdr:colOff>
      <xdr:row>3</xdr:row>
      <xdr:rowOff>1285874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096000" y="904875"/>
          <a:ext cx="309549" cy="1258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557893</xdr:colOff>
      <xdr:row>3</xdr:row>
      <xdr:rowOff>54429</xdr:rowOff>
    </xdr:from>
    <xdr:to>
      <xdr:col>12</xdr:col>
      <xdr:colOff>27215</xdr:colOff>
      <xdr:row>3</xdr:row>
      <xdr:rowOff>1216380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287000" y="932090"/>
          <a:ext cx="1598839" cy="1161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537482</xdr:colOff>
      <xdr:row>3</xdr:row>
      <xdr:rowOff>122465</xdr:rowOff>
    </xdr:from>
    <xdr:to>
      <xdr:col>8</xdr:col>
      <xdr:colOff>925937</xdr:colOff>
      <xdr:row>3</xdr:row>
      <xdr:rowOff>1143000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436303" y="1000126"/>
          <a:ext cx="1531455" cy="10205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442233</xdr:colOff>
      <xdr:row>3</xdr:row>
      <xdr:rowOff>204108</xdr:rowOff>
    </xdr:from>
    <xdr:to>
      <xdr:col>3</xdr:col>
      <xdr:colOff>230190</xdr:colOff>
      <xdr:row>3</xdr:row>
      <xdr:rowOff>1245053</xdr:rowOff>
    </xdr:to>
    <xdr:pic>
      <xdr:nvPicPr>
        <xdr:cNvPr id="2" name="圖片 1">
          <a:extLst>
            <a:ext uri="{FF2B5EF4-FFF2-40B4-BE49-F238E27FC236}">
              <a16:creationId xmlns="" xmlns:a16="http://schemas.microsoft.com/office/drawing/2014/main" id="{4F3F6290-614E-49FB-BB30-0A7B5003B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10800000" flipH="1" flipV="1">
          <a:off x="2211162" y="1687287"/>
          <a:ext cx="808492" cy="1040945"/>
        </a:xfrm>
        <a:prstGeom prst="rect">
          <a:avLst/>
        </a:prstGeom>
      </xdr:spPr>
    </xdr:pic>
    <xdr:clientData/>
  </xdr:twoCellAnchor>
  <xdr:twoCellAnchor editAs="oneCell">
    <xdr:from>
      <xdr:col>7</xdr:col>
      <xdr:colOff>61232</xdr:colOff>
      <xdr:row>3</xdr:row>
      <xdr:rowOff>244929</xdr:rowOff>
    </xdr:from>
    <xdr:to>
      <xdr:col>7</xdr:col>
      <xdr:colOff>1556214</xdr:colOff>
      <xdr:row>3</xdr:row>
      <xdr:rowOff>1000125</xdr:rowOff>
    </xdr:to>
    <xdr:pic>
      <xdr:nvPicPr>
        <xdr:cNvPr id="3" name="圖片 2">
          <a:extLst>
            <a:ext uri="{FF2B5EF4-FFF2-40B4-BE49-F238E27FC236}">
              <a16:creationId xmlns="" xmlns:a16="http://schemas.microsoft.com/office/drawing/2014/main" id="{76F51A2D-3B8F-48F9-8C5F-5818888506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6960053" y="1728108"/>
          <a:ext cx="1494982" cy="755196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</xdr:colOff>
      <xdr:row>3</xdr:row>
      <xdr:rowOff>306161</xdr:rowOff>
    </xdr:from>
    <xdr:to>
      <xdr:col>6</xdr:col>
      <xdr:colOff>1360714</xdr:colOff>
      <xdr:row>3</xdr:row>
      <xdr:rowOff>938012</xdr:rowOff>
    </xdr:to>
    <xdr:pic>
      <xdr:nvPicPr>
        <xdr:cNvPr id="4" name="圖片 3">
          <a:extLst>
            <a:ext uri="{FF2B5EF4-FFF2-40B4-BE49-F238E27FC236}">
              <a16:creationId xmlns="" xmlns:a16="http://schemas.microsoft.com/office/drawing/2014/main" id="{F330F44C-5396-4C87-BCB3-2FD561E1D0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5558518" y="1789340"/>
          <a:ext cx="1313089" cy="631851"/>
        </a:xfrm>
        <a:prstGeom prst="rect">
          <a:avLst/>
        </a:prstGeom>
      </xdr:spPr>
    </xdr:pic>
    <xdr:clientData/>
  </xdr:twoCellAnchor>
  <xdr:twoCellAnchor editAs="oneCell">
    <xdr:from>
      <xdr:col>8</xdr:col>
      <xdr:colOff>163284</xdr:colOff>
      <xdr:row>3</xdr:row>
      <xdr:rowOff>88446</xdr:rowOff>
    </xdr:from>
    <xdr:to>
      <xdr:col>8</xdr:col>
      <xdr:colOff>811284</xdr:colOff>
      <xdr:row>3</xdr:row>
      <xdr:rowOff>1248944</xdr:rowOff>
    </xdr:to>
    <xdr:pic>
      <xdr:nvPicPr>
        <xdr:cNvPr id="5" name="圖片 4">
          <a:extLst>
            <a:ext uri="{FF2B5EF4-FFF2-40B4-BE49-F238E27FC236}">
              <a16:creationId xmlns="" xmlns:a16="http://schemas.microsoft.com/office/drawing/2014/main" id="{58F13735-CBE6-4927-A561-5B9867764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8654141" y="1571625"/>
          <a:ext cx="648000" cy="11604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993322</xdr:colOff>
      <xdr:row>3</xdr:row>
      <xdr:rowOff>27214</xdr:rowOff>
    </xdr:from>
    <xdr:to>
      <xdr:col>9</xdr:col>
      <xdr:colOff>498322</xdr:colOff>
      <xdr:row>4</xdr:row>
      <xdr:rowOff>30403</xdr:rowOff>
    </xdr:to>
    <xdr:pic>
      <xdr:nvPicPr>
        <xdr:cNvPr id="6" name="圖片 5">
          <a:extLst>
            <a:ext uri="{FF2B5EF4-FFF2-40B4-BE49-F238E27FC236}">
              <a16:creationId xmlns="" xmlns:a16="http://schemas.microsoft.com/office/drawing/2014/main" id="{9871E5AD-F62F-47E4-A6D4-8F14C9091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484179" y="1510393"/>
          <a:ext cx="648000" cy="1343493"/>
        </a:xfrm>
        <a:prstGeom prst="rect">
          <a:avLst/>
        </a:prstGeom>
      </xdr:spPr>
    </xdr:pic>
    <xdr:clientData/>
  </xdr:twoCellAnchor>
  <xdr:twoCellAnchor editAs="oneCell">
    <xdr:from>
      <xdr:col>9</xdr:col>
      <xdr:colOff>659947</xdr:colOff>
      <xdr:row>2</xdr:row>
      <xdr:rowOff>884465</xdr:rowOff>
    </xdr:from>
    <xdr:to>
      <xdr:col>10</xdr:col>
      <xdr:colOff>505125</xdr:colOff>
      <xdr:row>3</xdr:row>
      <xdr:rowOff>1334274</xdr:rowOff>
    </xdr:to>
    <xdr:pic>
      <xdr:nvPicPr>
        <xdr:cNvPr id="8" name="圖片 7">
          <a:extLst>
            <a:ext uri="{FF2B5EF4-FFF2-40B4-BE49-F238E27FC236}">
              <a16:creationId xmlns="" xmlns:a16="http://schemas.microsoft.com/office/drawing/2014/main" id="{E7278139-AAEA-4CC8-83B2-BC10F7D4FA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293804" y="1469572"/>
          <a:ext cx="648000" cy="1347881"/>
        </a:xfrm>
        <a:prstGeom prst="rect">
          <a:avLst/>
        </a:prstGeom>
      </xdr:spPr>
    </xdr:pic>
    <xdr:clientData/>
  </xdr:twoCellAnchor>
  <xdr:twoCellAnchor editAs="oneCell">
    <xdr:from>
      <xdr:col>4</xdr:col>
      <xdr:colOff>112569</xdr:colOff>
      <xdr:row>3</xdr:row>
      <xdr:rowOff>95250</xdr:rowOff>
    </xdr:from>
    <xdr:to>
      <xdr:col>4</xdr:col>
      <xdr:colOff>756891</xdr:colOff>
      <xdr:row>3</xdr:row>
      <xdr:rowOff>1238250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xmlns="" id="{95009B26-D72B-4C05-9BB7-7CBDA54C79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7433" y="1584614"/>
          <a:ext cx="644322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238126</xdr:colOff>
      <xdr:row>3</xdr:row>
      <xdr:rowOff>115661</xdr:rowOff>
    </xdr:from>
    <xdr:to>
      <xdr:col>4</xdr:col>
      <xdr:colOff>538283</xdr:colOff>
      <xdr:row>3</xdr:row>
      <xdr:rowOff>1204232</xdr:rowOff>
    </xdr:to>
    <xdr:pic>
      <xdr:nvPicPr>
        <xdr:cNvPr id="2" name="圖片 1" descr="畫面剪輯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7590" y="993322"/>
          <a:ext cx="1096176" cy="1088571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3</xdr:row>
      <xdr:rowOff>353787</xdr:rowOff>
    </xdr:from>
    <xdr:to>
      <xdr:col>6</xdr:col>
      <xdr:colOff>1329091</xdr:colOff>
      <xdr:row>3</xdr:row>
      <xdr:rowOff>952501</xdr:rowOff>
    </xdr:to>
    <xdr:pic>
      <xdr:nvPicPr>
        <xdr:cNvPr id="3" name="圖片 2" descr="畫面剪輯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6143" y="1231448"/>
          <a:ext cx="1233841" cy="598714"/>
        </a:xfrm>
        <a:prstGeom prst="rect">
          <a:avLst/>
        </a:prstGeom>
      </xdr:spPr>
    </xdr:pic>
    <xdr:clientData/>
  </xdr:twoCellAnchor>
  <xdr:twoCellAnchor editAs="oneCell">
    <xdr:from>
      <xdr:col>16</xdr:col>
      <xdr:colOff>61232</xdr:colOff>
      <xdr:row>3</xdr:row>
      <xdr:rowOff>88446</xdr:rowOff>
    </xdr:from>
    <xdr:to>
      <xdr:col>18</xdr:col>
      <xdr:colOff>514351</xdr:colOff>
      <xdr:row>3</xdr:row>
      <xdr:rowOff>1279071</xdr:rowOff>
    </xdr:to>
    <xdr:pic>
      <xdr:nvPicPr>
        <xdr:cNvPr id="5" name="圖片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93911" y="966107"/>
          <a:ext cx="2582636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938893</xdr:colOff>
      <xdr:row>3</xdr:row>
      <xdr:rowOff>68035</xdr:rowOff>
    </xdr:from>
    <xdr:to>
      <xdr:col>20</xdr:col>
      <xdr:colOff>812282</xdr:colOff>
      <xdr:row>3</xdr:row>
      <xdr:rowOff>1279070</xdr:rowOff>
    </xdr:to>
    <xdr:pic>
      <xdr:nvPicPr>
        <xdr:cNvPr id="6" name="圖片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01857" y="945696"/>
          <a:ext cx="1234103" cy="12110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210910</xdr:colOff>
      <xdr:row>3</xdr:row>
      <xdr:rowOff>136071</xdr:rowOff>
    </xdr:from>
    <xdr:to>
      <xdr:col>24</xdr:col>
      <xdr:colOff>403451</xdr:colOff>
      <xdr:row>3</xdr:row>
      <xdr:rowOff>1321934</xdr:rowOff>
    </xdr:to>
    <xdr:pic>
      <xdr:nvPicPr>
        <xdr:cNvPr id="7" name="圖片 6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21874" y="1013732"/>
          <a:ext cx="2539773" cy="11858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1122590</xdr:colOff>
      <xdr:row>3</xdr:row>
      <xdr:rowOff>47625</xdr:rowOff>
    </xdr:from>
    <xdr:to>
      <xdr:col>14</xdr:col>
      <xdr:colOff>530168</xdr:colOff>
      <xdr:row>3</xdr:row>
      <xdr:rowOff>1238250</xdr:rowOff>
    </xdr:to>
    <xdr:pic>
      <xdr:nvPicPr>
        <xdr:cNvPr id="8" name="圖片 8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24983" y="925286"/>
          <a:ext cx="550578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285751</xdr:colOff>
      <xdr:row>3</xdr:row>
      <xdr:rowOff>81643</xdr:rowOff>
    </xdr:from>
    <xdr:to>
      <xdr:col>27</xdr:col>
      <xdr:colOff>308814</xdr:colOff>
      <xdr:row>3</xdr:row>
      <xdr:rowOff>1306286</xdr:rowOff>
    </xdr:to>
    <xdr:pic>
      <xdr:nvPicPr>
        <xdr:cNvPr id="9" name="圖片 10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44715" y="959304"/>
          <a:ext cx="2152582" cy="12246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122465</xdr:colOff>
      <xdr:row>3</xdr:row>
      <xdr:rowOff>68036</xdr:rowOff>
    </xdr:from>
    <xdr:to>
      <xdr:col>30</xdr:col>
      <xdr:colOff>651783</xdr:colOff>
      <xdr:row>3</xdr:row>
      <xdr:rowOff>1315811</xdr:rowOff>
    </xdr:to>
    <xdr:pic>
      <xdr:nvPicPr>
        <xdr:cNvPr id="10" name="圖片 12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11715" y="945697"/>
          <a:ext cx="265883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537483</xdr:colOff>
      <xdr:row>3</xdr:row>
      <xdr:rowOff>156482</xdr:rowOff>
    </xdr:from>
    <xdr:to>
      <xdr:col>9</xdr:col>
      <xdr:colOff>823232</xdr:colOff>
      <xdr:row>3</xdr:row>
      <xdr:rowOff>1253289</xdr:rowOff>
    </xdr:to>
    <xdr:pic>
      <xdr:nvPicPr>
        <xdr:cNvPr id="11" name="圖片 10" descr="畫面剪輯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56840" y="1034143"/>
          <a:ext cx="1081768" cy="1096807"/>
        </a:xfrm>
        <a:prstGeom prst="rect">
          <a:avLst/>
        </a:prstGeom>
      </xdr:spPr>
    </xdr:pic>
    <xdr:clientData/>
  </xdr:twoCellAnchor>
  <xdr:twoCellAnchor editAs="oneCell">
    <xdr:from>
      <xdr:col>12</xdr:col>
      <xdr:colOff>252456</xdr:colOff>
      <xdr:row>3</xdr:row>
      <xdr:rowOff>129269</xdr:rowOff>
    </xdr:from>
    <xdr:to>
      <xdr:col>12</xdr:col>
      <xdr:colOff>1837017</xdr:colOff>
      <xdr:row>3</xdr:row>
      <xdr:rowOff>1190626</xdr:rowOff>
    </xdr:to>
    <xdr:pic>
      <xdr:nvPicPr>
        <xdr:cNvPr id="12" name="圖片 11" descr="畫面剪輯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34189" y="1006930"/>
          <a:ext cx="1584561" cy="10613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132910143490129/posts/3216930925088020/?extid=RLndosX5JG1AUabQ&amp;d=n" TargetMode="External"/><Relationship Id="rId2" Type="http://schemas.openxmlformats.org/officeDocument/2006/relationships/hyperlink" Target="https://ck101.com/thread-5262100-1-1.html" TargetMode="External"/><Relationship Id="rId1" Type="http://schemas.openxmlformats.org/officeDocument/2006/relationships/hyperlink" Target="https://www.facebook.com/241284961029/posts/10160320582986030" TargetMode="External"/><Relationship Id="rId6" Type="http://schemas.openxmlformats.org/officeDocument/2006/relationships/printerSettings" Target="../printerSettings/printerSettings16.bin"/><Relationship Id="rId5" Type="http://schemas.openxmlformats.org/officeDocument/2006/relationships/hyperlink" Target="https://www.walkerland.com.tw/subject/view/270131?" TargetMode="External"/><Relationship Id="rId4" Type="http://schemas.openxmlformats.org/officeDocument/2006/relationships/hyperlink" Target="https://www.walkerland.com.tw/travel/view/6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0"/>
  <sheetViews>
    <sheetView showGridLines="0" tabSelected="1" zoomScale="70" zoomScaleNormal="70" workbookViewId="0">
      <pane xSplit="5" ySplit="7" topLeftCell="R8" activePane="bottomRight" state="frozen"/>
      <selection activeCell="C5" activeCellId="2" sqref="I5 F5 C5"/>
      <selection pane="topRight" activeCell="C5" activeCellId="2" sqref="I5 F5 C5"/>
      <selection pane="bottomLeft" activeCell="C5" activeCellId="2" sqref="I5 F5 C5"/>
      <selection pane="bottomRight" activeCell="S5" sqref="S5"/>
    </sheetView>
  </sheetViews>
  <sheetFormatPr defaultColWidth="15.59765625" defaultRowHeight="20.25" customHeight="1"/>
  <cols>
    <col min="1" max="1" width="3.59765625" style="1" customWidth="1"/>
    <col min="2" max="2" width="14.46484375" style="1" customWidth="1"/>
    <col min="3" max="4" width="16" style="1" customWidth="1"/>
    <col min="5" max="5" width="18.46484375" style="1" customWidth="1"/>
    <col min="6" max="6" width="17.1328125" style="1" customWidth="1"/>
    <col min="7" max="7" width="14.46484375" style="1" customWidth="1"/>
    <col min="8" max="8" width="16" style="1" customWidth="1"/>
    <col min="9" max="9" width="17.1328125" style="1" customWidth="1"/>
    <col min="10" max="10" width="14.46484375" style="1" customWidth="1"/>
    <col min="11" max="11" width="16" style="1" customWidth="1"/>
    <col min="12" max="12" width="17.1328125" style="1" customWidth="1"/>
    <col min="13" max="13" width="14.46484375" style="1" customWidth="1"/>
    <col min="14" max="14" width="16" style="1" customWidth="1"/>
    <col min="15" max="15" width="17.1328125" style="1" customWidth="1"/>
    <col min="16" max="16" width="14.46484375" style="1" customWidth="1"/>
    <col min="17" max="17" width="16" style="1" customWidth="1"/>
    <col min="18" max="18" width="17.1328125" style="1" customWidth="1"/>
    <col min="19" max="19" width="14.46484375" style="1" customWidth="1"/>
    <col min="20" max="20" width="16" style="1" customWidth="1"/>
    <col min="21" max="21" width="17.1328125" style="1" customWidth="1"/>
    <col min="22" max="22" width="14.46484375" style="1" customWidth="1"/>
    <col min="23" max="23" width="16" style="1" customWidth="1"/>
    <col min="24" max="24" width="16.46484375" style="1" customWidth="1"/>
    <col min="25" max="25" width="16.9296875" style="1" bestFit="1" customWidth="1"/>
    <col min="26" max="26" width="15.265625" style="1" customWidth="1"/>
    <col min="27" max="265" width="15.59765625" style="1"/>
    <col min="266" max="266" width="3.59765625" style="1" customWidth="1"/>
    <col min="267" max="267" width="14.46484375" style="1" customWidth="1"/>
    <col min="268" max="269" width="16" style="1" customWidth="1"/>
    <col min="270" max="270" width="18.46484375" style="1" customWidth="1"/>
    <col min="271" max="272" width="16.46484375" style="1" customWidth="1"/>
    <col min="273" max="273" width="18.46484375" style="1" customWidth="1"/>
    <col min="274" max="275" width="16.46484375" style="1" customWidth="1"/>
    <col min="276" max="276" width="18.46484375" style="1" customWidth="1"/>
    <col min="277" max="278" width="16.46484375" style="1" customWidth="1"/>
    <col min="279" max="279" width="18.46484375" style="1" customWidth="1"/>
    <col min="280" max="280" width="27.59765625" style="1" customWidth="1"/>
    <col min="281" max="281" width="16.46484375" style="1" customWidth="1"/>
    <col min="282" max="282" width="18.46484375" style="1" customWidth="1"/>
    <col min="283" max="521" width="15.59765625" style="1"/>
    <col min="522" max="522" width="3.59765625" style="1" customWidth="1"/>
    <col min="523" max="523" width="14.46484375" style="1" customWidth="1"/>
    <col min="524" max="525" width="16" style="1" customWidth="1"/>
    <col min="526" max="526" width="18.46484375" style="1" customWidth="1"/>
    <col min="527" max="528" width="16.46484375" style="1" customWidth="1"/>
    <col min="529" max="529" width="18.46484375" style="1" customWidth="1"/>
    <col min="530" max="531" width="16.46484375" style="1" customWidth="1"/>
    <col min="532" max="532" width="18.46484375" style="1" customWidth="1"/>
    <col min="533" max="534" width="16.46484375" style="1" customWidth="1"/>
    <col min="535" max="535" width="18.46484375" style="1" customWidth="1"/>
    <col min="536" max="536" width="27.59765625" style="1" customWidth="1"/>
    <col min="537" max="537" width="16.46484375" style="1" customWidth="1"/>
    <col min="538" max="538" width="18.46484375" style="1" customWidth="1"/>
    <col min="539" max="777" width="15.59765625" style="1"/>
    <col min="778" max="778" width="3.59765625" style="1" customWidth="1"/>
    <col min="779" max="779" width="14.46484375" style="1" customWidth="1"/>
    <col min="780" max="781" width="16" style="1" customWidth="1"/>
    <col min="782" max="782" width="18.46484375" style="1" customWidth="1"/>
    <col min="783" max="784" width="16.46484375" style="1" customWidth="1"/>
    <col min="785" max="785" width="18.46484375" style="1" customWidth="1"/>
    <col min="786" max="787" width="16.46484375" style="1" customWidth="1"/>
    <col min="788" max="788" width="18.46484375" style="1" customWidth="1"/>
    <col min="789" max="790" width="16.46484375" style="1" customWidth="1"/>
    <col min="791" max="791" width="18.46484375" style="1" customWidth="1"/>
    <col min="792" max="792" width="27.59765625" style="1" customWidth="1"/>
    <col min="793" max="793" width="16.46484375" style="1" customWidth="1"/>
    <col min="794" max="794" width="18.46484375" style="1" customWidth="1"/>
    <col min="795" max="1033" width="15.59765625" style="1"/>
    <col min="1034" max="1034" width="3.59765625" style="1" customWidth="1"/>
    <col min="1035" max="1035" width="14.46484375" style="1" customWidth="1"/>
    <col min="1036" max="1037" width="16" style="1" customWidth="1"/>
    <col min="1038" max="1038" width="18.46484375" style="1" customWidth="1"/>
    <col min="1039" max="1040" width="16.46484375" style="1" customWidth="1"/>
    <col min="1041" max="1041" width="18.46484375" style="1" customWidth="1"/>
    <col min="1042" max="1043" width="16.46484375" style="1" customWidth="1"/>
    <col min="1044" max="1044" width="18.46484375" style="1" customWidth="1"/>
    <col min="1045" max="1046" width="16.46484375" style="1" customWidth="1"/>
    <col min="1047" max="1047" width="18.46484375" style="1" customWidth="1"/>
    <col min="1048" max="1048" width="27.59765625" style="1" customWidth="1"/>
    <col min="1049" max="1049" width="16.46484375" style="1" customWidth="1"/>
    <col min="1050" max="1050" width="18.46484375" style="1" customWidth="1"/>
    <col min="1051" max="1289" width="15.59765625" style="1"/>
    <col min="1290" max="1290" width="3.59765625" style="1" customWidth="1"/>
    <col min="1291" max="1291" width="14.46484375" style="1" customWidth="1"/>
    <col min="1292" max="1293" width="16" style="1" customWidth="1"/>
    <col min="1294" max="1294" width="18.46484375" style="1" customWidth="1"/>
    <col min="1295" max="1296" width="16.46484375" style="1" customWidth="1"/>
    <col min="1297" max="1297" width="18.46484375" style="1" customWidth="1"/>
    <col min="1298" max="1299" width="16.46484375" style="1" customWidth="1"/>
    <col min="1300" max="1300" width="18.46484375" style="1" customWidth="1"/>
    <col min="1301" max="1302" width="16.46484375" style="1" customWidth="1"/>
    <col min="1303" max="1303" width="18.46484375" style="1" customWidth="1"/>
    <col min="1304" max="1304" width="27.59765625" style="1" customWidth="1"/>
    <col min="1305" max="1305" width="16.46484375" style="1" customWidth="1"/>
    <col min="1306" max="1306" width="18.46484375" style="1" customWidth="1"/>
    <col min="1307" max="1545" width="15.59765625" style="1"/>
    <col min="1546" max="1546" width="3.59765625" style="1" customWidth="1"/>
    <col min="1547" max="1547" width="14.46484375" style="1" customWidth="1"/>
    <col min="1548" max="1549" width="16" style="1" customWidth="1"/>
    <col min="1550" max="1550" width="18.46484375" style="1" customWidth="1"/>
    <col min="1551" max="1552" width="16.46484375" style="1" customWidth="1"/>
    <col min="1553" max="1553" width="18.46484375" style="1" customWidth="1"/>
    <col min="1554" max="1555" width="16.46484375" style="1" customWidth="1"/>
    <col min="1556" max="1556" width="18.46484375" style="1" customWidth="1"/>
    <col min="1557" max="1558" width="16.46484375" style="1" customWidth="1"/>
    <col min="1559" max="1559" width="18.46484375" style="1" customWidth="1"/>
    <col min="1560" max="1560" width="27.59765625" style="1" customWidth="1"/>
    <col min="1561" max="1561" width="16.46484375" style="1" customWidth="1"/>
    <col min="1562" max="1562" width="18.46484375" style="1" customWidth="1"/>
    <col min="1563" max="1801" width="15.59765625" style="1"/>
    <col min="1802" max="1802" width="3.59765625" style="1" customWidth="1"/>
    <col min="1803" max="1803" width="14.46484375" style="1" customWidth="1"/>
    <col min="1804" max="1805" width="16" style="1" customWidth="1"/>
    <col min="1806" max="1806" width="18.46484375" style="1" customWidth="1"/>
    <col min="1807" max="1808" width="16.46484375" style="1" customWidth="1"/>
    <col min="1809" max="1809" width="18.46484375" style="1" customWidth="1"/>
    <col min="1810" max="1811" width="16.46484375" style="1" customWidth="1"/>
    <col min="1812" max="1812" width="18.46484375" style="1" customWidth="1"/>
    <col min="1813" max="1814" width="16.46484375" style="1" customWidth="1"/>
    <col min="1815" max="1815" width="18.46484375" style="1" customWidth="1"/>
    <col min="1816" max="1816" width="27.59765625" style="1" customWidth="1"/>
    <col min="1817" max="1817" width="16.46484375" style="1" customWidth="1"/>
    <col min="1818" max="1818" width="18.46484375" style="1" customWidth="1"/>
    <col min="1819" max="2057" width="15.59765625" style="1"/>
    <col min="2058" max="2058" width="3.59765625" style="1" customWidth="1"/>
    <col min="2059" max="2059" width="14.46484375" style="1" customWidth="1"/>
    <col min="2060" max="2061" width="16" style="1" customWidth="1"/>
    <col min="2062" max="2062" width="18.46484375" style="1" customWidth="1"/>
    <col min="2063" max="2064" width="16.46484375" style="1" customWidth="1"/>
    <col min="2065" max="2065" width="18.46484375" style="1" customWidth="1"/>
    <col min="2066" max="2067" width="16.46484375" style="1" customWidth="1"/>
    <col min="2068" max="2068" width="18.46484375" style="1" customWidth="1"/>
    <col min="2069" max="2070" width="16.46484375" style="1" customWidth="1"/>
    <col min="2071" max="2071" width="18.46484375" style="1" customWidth="1"/>
    <col min="2072" max="2072" width="27.59765625" style="1" customWidth="1"/>
    <col min="2073" max="2073" width="16.46484375" style="1" customWidth="1"/>
    <col min="2074" max="2074" width="18.46484375" style="1" customWidth="1"/>
    <col min="2075" max="2313" width="15.59765625" style="1"/>
    <col min="2314" max="2314" width="3.59765625" style="1" customWidth="1"/>
    <col min="2315" max="2315" width="14.46484375" style="1" customWidth="1"/>
    <col min="2316" max="2317" width="16" style="1" customWidth="1"/>
    <col min="2318" max="2318" width="18.46484375" style="1" customWidth="1"/>
    <col min="2319" max="2320" width="16.46484375" style="1" customWidth="1"/>
    <col min="2321" max="2321" width="18.46484375" style="1" customWidth="1"/>
    <col min="2322" max="2323" width="16.46484375" style="1" customWidth="1"/>
    <col min="2324" max="2324" width="18.46484375" style="1" customWidth="1"/>
    <col min="2325" max="2326" width="16.46484375" style="1" customWidth="1"/>
    <col min="2327" max="2327" width="18.46484375" style="1" customWidth="1"/>
    <col min="2328" max="2328" width="27.59765625" style="1" customWidth="1"/>
    <col min="2329" max="2329" width="16.46484375" style="1" customWidth="1"/>
    <col min="2330" max="2330" width="18.46484375" style="1" customWidth="1"/>
    <col min="2331" max="2569" width="15.59765625" style="1"/>
    <col min="2570" max="2570" width="3.59765625" style="1" customWidth="1"/>
    <col min="2571" max="2571" width="14.46484375" style="1" customWidth="1"/>
    <col min="2572" max="2573" width="16" style="1" customWidth="1"/>
    <col min="2574" max="2574" width="18.46484375" style="1" customWidth="1"/>
    <col min="2575" max="2576" width="16.46484375" style="1" customWidth="1"/>
    <col min="2577" max="2577" width="18.46484375" style="1" customWidth="1"/>
    <col min="2578" max="2579" width="16.46484375" style="1" customWidth="1"/>
    <col min="2580" max="2580" width="18.46484375" style="1" customWidth="1"/>
    <col min="2581" max="2582" width="16.46484375" style="1" customWidth="1"/>
    <col min="2583" max="2583" width="18.46484375" style="1" customWidth="1"/>
    <col min="2584" max="2584" width="27.59765625" style="1" customWidth="1"/>
    <col min="2585" max="2585" width="16.46484375" style="1" customWidth="1"/>
    <col min="2586" max="2586" width="18.46484375" style="1" customWidth="1"/>
    <col min="2587" max="2825" width="15.59765625" style="1"/>
    <col min="2826" max="2826" width="3.59765625" style="1" customWidth="1"/>
    <col min="2827" max="2827" width="14.46484375" style="1" customWidth="1"/>
    <col min="2828" max="2829" width="16" style="1" customWidth="1"/>
    <col min="2830" max="2830" width="18.46484375" style="1" customWidth="1"/>
    <col min="2831" max="2832" width="16.46484375" style="1" customWidth="1"/>
    <col min="2833" max="2833" width="18.46484375" style="1" customWidth="1"/>
    <col min="2834" max="2835" width="16.46484375" style="1" customWidth="1"/>
    <col min="2836" max="2836" width="18.46484375" style="1" customWidth="1"/>
    <col min="2837" max="2838" width="16.46484375" style="1" customWidth="1"/>
    <col min="2839" max="2839" width="18.46484375" style="1" customWidth="1"/>
    <col min="2840" max="2840" width="27.59765625" style="1" customWidth="1"/>
    <col min="2841" max="2841" width="16.46484375" style="1" customWidth="1"/>
    <col min="2842" max="2842" width="18.46484375" style="1" customWidth="1"/>
    <col min="2843" max="3081" width="15.59765625" style="1"/>
    <col min="3082" max="3082" width="3.59765625" style="1" customWidth="1"/>
    <col min="3083" max="3083" width="14.46484375" style="1" customWidth="1"/>
    <col min="3084" max="3085" width="16" style="1" customWidth="1"/>
    <col min="3086" max="3086" width="18.46484375" style="1" customWidth="1"/>
    <col min="3087" max="3088" width="16.46484375" style="1" customWidth="1"/>
    <col min="3089" max="3089" width="18.46484375" style="1" customWidth="1"/>
    <col min="3090" max="3091" width="16.46484375" style="1" customWidth="1"/>
    <col min="3092" max="3092" width="18.46484375" style="1" customWidth="1"/>
    <col min="3093" max="3094" width="16.46484375" style="1" customWidth="1"/>
    <col min="3095" max="3095" width="18.46484375" style="1" customWidth="1"/>
    <col min="3096" max="3096" width="27.59765625" style="1" customWidth="1"/>
    <col min="3097" max="3097" width="16.46484375" style="1" customWidth="1"/>
    <col min="3098" max="3098" width="18.46484375" style="1" customWidth="1"/>
    <col min="3099" max="3337" width="15.59765625" style="1"/>
    <col min="3338" max="3338" width="3.59765625" style="1" customWidth="1"/>
    <col min="3339" max="3339" width="14.46484375" style="1" customWidth="1"/>
    <col min="3340" max="3341" width="16" style="1" customWidth="1"/>
    <col min="3342" max="3342" width="18.46484375" style="1" customWidth="1"/>
    <col min="3343" max="3344" width="16.46484375" style="1" customWidth="1"/>
    <col min="3345" max="3345" width="18.46484375" style="1" customWidth="1"/>
    <col min="3346" max="3347" width="16.46484375" style="1" customWidth="1"/>
    <col min="3348" max="3348" width="18.46484375" style="1" customWidth="1"/>
    <col min="3349" max="3350" width="16.46484375" style="1" customWidth="1"/>
    <col min="3351" max="3351" width="18.46484375" style="1" customWidth="1"/>
    <col min="3352" max="3352" width="27.59765625" style="1" customWidth="1"/>
    <col min="3353" max="3353" width="16.46484375" style="1" customWidth="1"/>
    <col min="3354" max="3354" width="18.46484375" style="1" customWidth="1"/>
    <col min="3355" max="3593" width="15.59765625" style="1"/>
    <col min="3594" max="3594" width="3.59765625" style="1" customWidth="1"/>
    <col min="3595" max="3595" width="14.46484375" style="1" customWidth="1"/>
    <col min="3596" max="3597" width="16" style="1" customWidth="1"/>
    <col min="3598" max="3598" width="18.46484375" style="1" customWidth="1"/>
    <col min="3599" max="3600" width="16.46484375" style="1" customWidth="1"/>
    <col min="3601" max="3601" width="18.46484375" style="1" customWidth="1"/>
    <col min="3602" max="3603" width="16.46484375" style="1" customWidth="1"/>
    <col min="3604" max="3604" width="18.46484375" style="1" customWidth="1"/>
    <col min="3605" max="3606" width="16.46484375" style="1" customWidth="1"/>
    <col min="3607" max="3607" width="18.46484375" style="1" customWidth="1"/>
    <col min="3608" max="3608" width="27.59765625" style="1" customWidth="1"/>
    <col min="3609" max="3609" width="16.46484375" style="1" customWidth="1"/>
    <col min="3610" max="3610" width="18.46484375" style="1" customWidth="1"/>
    <col min="3611" max="3849" width="15.59765625" style="1"/>
    <col min="3850" max="3850" width="3.59765625" style="1" customWidth="1"/>
    <col min="3851" max="3851" width="14.46484375" style="1" customWidth="1"/>
    <col min="3852" max="3853" width="16" style="1" customWidth="1"/>
    <col min="3854" max="3854" width="18.46484375" style="1" customWidth="1"/>
    <col min="3855" max="3856" width="16.46484375" style="1" customWidth="1"/>
    <col min="3857" max="3857" width="18.46484375" style="1" customWidth="1"/>
    <col min="3858" max="3859" width="16.46484375" style="1" customWidth="1"/>
    <col min="3860" max="3860" width="18.46484375" style="1" customWidth="1"/>
    <col min="3861" max="3862" width="16.46484375" style="1" customWidth="1"/>
    <col min="3863" max="3863" width="18.46484375" style="1" customWidth="1"/>
    <col min="3864" max="3864" width="27.59765625" style="1" customWidth="1"/>
    <col min="3865" max="3865" width="16.46484375" style="1" customWidth="1"/>
    <col min="3866" max="3866" width="18.46484375" style="1" customWidth="1"/>
    <col min="3867" max="4105" width="15.59765625" style="1"/>
    <col min="4106" max="4106" width="3.59765625" style="1" customWidth="1"/>
    <col min="4107" max="4107" width="14.46484375" style="1" customWidth="1"/>
    <col min="4108" max="4109" width="16" style="1" customWidth="1"/>
    <col min="4110" max="4110" width="18.46484375" style="1" customWidth="1"/>
    <col min="4111" max="4112" width="16.46484375" style="1" customWidth="1"/>
    <col min="4113" max="4113" width="18.46484375" style="1" customWidth="1"/>
    <col min="4114" max="4115" width="16.46484375" style="1" customWidth="1"/>
    <col min="4116" max="4116" width="18.46484375" style="1" customWidth="1"/>
    <col min="4117" max="4118" width="16.46484375" style="1" customWidth="1"/>
    <col min="4119" max="4119" width="18.46484375" style="1" customWidth="1"/>
    <col min="4120" max="4120" width="27.59765625" style="1" customWidth="1"/>
    <col min="4121" max="4121" width="16.46484375" style="1" customWidth="1"/>
    <col min="4122" max="4122" width="18.46484375" style="1" customWidth="1"/>
    <col min="4123" max="4361" width="15.59765625" style="1"/>
    <col min="4362" max="4362" width="3.59765625" style="1" customWidth="1"/>
    <col min="4363" max="4363" width="14.46484375" style="1" customWidth="1"/>
    <col min="4364" max="4365" width="16" style="1" customWidth="1"/>
    <col min="4366" max="4366" width="18.46484375" style="1" customWidth="1"/>
    <col min="4367" max="4368" width="16.46484375" style="1" customWidth="1"/>
    <col min="4369" max="4369" width="18.46484375" style="1" customWidth="1"/>
    <col min="4370" max="4371" width="16.46484375" style="1" customWidth="1"/>
    <col min="4372" max="4372" width="18.46484375" style="1" customWidth="1"/>
    <col min="4373" max="4374" width="16.46484375" style="1" customWidth="1"/>
    <col min="4375" max="4375" width="18.46484375" style="1" customWidth="1"/>
    <col min="4376" max="4376" width="27.59765625" style="1" customWidth="1"/>
    <col min="4377" max="4377" width="16.46484375" style="1" customWidth="1"/>
    <col min="4378" max="4378" width="18.46484375" style="1" customWidth="1"/>
    <col min="4379" max="4617" width="15.59765625" style="1"/>
    <col min="4618" max="4618" width="3.59765625" style="1" customWidth="1"/>
    <col min="4619" max="4619" width="14.46484375" style="1" customWidth="1"/>
    <col min="4620" max="4621" width="16" style="1" customWidth="1"/>
    <col min="4622" max="4622" width="18.46484375" style="1" customWidth="1"/>
    <col min="4623" max="4624" width="16.46484375" style="1" customWidth="1"/>
    <col min="4625" max="4625" width="18.46484375" style="1" customWidth="1"/>
    <col min="4626" max="4627" width="16.46484375" style="1" customWidth="1"/>
    <col min="4628" max="4628" width="18.46484375" style="1" customWidth="1"/>
    <col min="4629" max="4630" width="16.46484375" style="1" customWidth="1"/>
    <col min="4631" max="4631" width="18.46484375" style="1" customWidth="1"/>
    <col min="4632" max="4632" width="27.59765625" style="1" customWidth="1"/>
    <col min="4633" max="4633" width="16.46484375" style="1" customWidth="1"/>
    <col min="4634" max="4634" width="18.46484375" style="1" customWidth="1"/>
    <col min="4635" max="4873" width="15.59765625" style="1"/>
    <col min="4874" max="4874" width="3.59765625" style="1" customWidth="1"/>
    <col min="4875" max="4875" width="14.46484375" style="1" customWidth="1"/>
    <col min="4876" max="4877" width="16" style="1" customWidth="1"/>
    <col min="4878" max="4878" width="18.46484375" style="1" customWidth="1"/>
    <col min="4879" max="4880" width="16.46484375" style="1" customWidth="1"/>
    <col min="4881" max="4881" width="18.46484375" style="1" customWidth="1"/>
    <col min="4882" max="4883" width="16.46484375" style="1" customWidth="1"/>
    <col min="4884" max="4884" width="18.46484375" style="1" customWidth="1"/>
    <col min="4885" max="4886" width="16.46484375" style="1" customWidth="1"/>
    <col min="4887" max="4887" width="18.46484375" style="1" customWidth="1"/>
    <col min="4888" max="4888" width="27.59765625" style="1" customWidth="1"/>
    <col min="4889" max="4889" width="16.46484375" style="1" customWidth="1"/>
    <col min="4890" max="4890" width="18.46484375" style="1" customWidth="1"/>
    <col min="4891" max="5129" width="15.59765625" style="1"/>
    <col min="5130" max="5130" width="3.59765625" style="1" customWidth="1"/>
    <col min="5131" max="5131" width="14.46484375" style="1" customWidth="1"/>
    <col min="5132" max="5133" width="16" style="1" customWidth="1"/>
    <col min="5134" max="5134" width="18.46484375" style="1" customWidth="1"/>
    <col min="5135" max="5136" width="16.46484375" style="1" customWidth="1"/>
    <col min="5137" max="5137" width="18.46484375" style="1" customWidth="1"/>
    <col min="5138" max="5139" width="16.46484375" style="1" customWidth="1"/>
    <col min="5140" max="5140" width="18.46484375" style="1" customWidth="1"/>
    <col min="5141" max="5142" width="16.46484375" style="1" customWidth="1"/>
    <col min="5143" max="5143" width="18.46484375" style="1" customWidth="1"/>
    <col min="5144" max="5144" width="27.59765625" style="1" customWidth="1"/>
    <col min="5145" max="5145" width="16.46484375" style="1" customWidth="1"/>
    <col min="5146" max="5146" width="18.46484375" style="1" customWidth="1"/>
    <col min="5147" max="5385" width="15.59765625" style="1"/>
    <col min="5386" max="5386" width="3.59765625" style="1" customWidth="1"/>
    <col min="5387" max="5387" width="14.46484375" style="1" customWidth="1"/>
    <col min="5388" max="5389" width="16" style="1" customWidth="1"/>
    <col min="5390" max="5390" width="18.46484375" style="1" customWidth="1"/>
    <col min="5391" max="5392" width="16.46484375" style="1" customWidth="1"/>
    <col min="5393" max="5393" width="18.46484375" style="1" customWidth="1"/>
    <col min="5394" max="5395" width="16.46484375" style="1" customWidth="1"/>
    <col min="5396" max="5396" width="18.46484375" style="1" customWidth="1"/>
    <col min="5397" max="5398" width="16.46484375" style="1" customWidth="1"/>
    <col min="5399" max="5399" width="18.46484375" style="1" customWidth="1"/>
    <col min="5400" max="5400" width="27.59765625" style="1" customWidth="1"/>
    <col min="5401" max="5401" width="16.46484375" style="1" customWidth="1"/>
    <col min="5402" max="5402" width="18.46484375" style="1" customWidth="1"/>
    <col min="5403" max="5641" width="15.59765625" style="1"/>
    <col min="5642" max="5642" width="3.59765625" style="1" customWidth="1"/>
    <col min="5643" max="5643" width="14.46484375" style="1" customWidth="1"/>
    <col min="5644" max="5645" width="16" style="1" customWidth="1"/>
    <col min="5646" max="5646" width="18.46484375" style="1" customWidth="1"/>
    <col min="5647" max="5648" width="16.46484375" style="1" customWidth="1"/>
    <col min="5649" max="5649" width="18.46484375" style="1" customWidth="1"/>
    <col min="5650" max="5651" width="16.46484375" style="1" customWidth="1"/>
    <col min="5652" max="5652" width="18.46484375" style="1" customWidth="1"/>
    <col min="5653" max="5654" width="16.46484375" style="1" customWidth="1"/>
    <col min="5655" max="5655" width="18.46484375" style="1" customWidth="1"/>
    <col min="5656" max="5656" width="27.59765625" style="1" customWidth="1"/>
    <col min="5657" max="5657" width="16.46484375" style="1" customWidth="1"/>
    <col min="5658" max="5658" width="18.46484375" style="1" customWidth="1"/>
    <col min="5659" max="5897" width="15.59765625" style="1"/>
    <col min="5898" max="5898" width="3.59765625" style="1" customWidth="1"/>
    <col min="5899" max="5899" width="14.46484375" style="1" customWidth="1"/>
    <col min="5900" max="5901" width="16" style="1" customWidth="1"/>
    <col min="5902" max="5902" width="18.46484375" style="1" customWidth="1"/>
    <col min="5903" max="5904" width="16.46484375" style="1" customWidth="1"/>
    <col min="5905" max="5905" width="18.46484375" style="1" customWidth="1"/>
    <col min="5906" max="5907" width="16.46484375" style="1" customWidth="1"/>
    <col min="5908" max="5908" width="18.46484375" style="1" customWidth="1"/>
    <col min="5909" max="5910" width="16.46484375" style="1" customWidth="1"/>
    <col min="5911" max="5911" width="18.46484375" style="1" customWidth="1"/>
    <col min="5912" max="5912" width="27.59765625" style="1" customWidth="1"/>
    <col min="5913" max="5913" width="16.46484375" style="1" customWidth="1"/>
    <col min="5914" max="5914" width="18.46484375" style="1" customWidth="1"/>
    <col min="5915" max="6153" width="15.59765625" style="1"/>
    <col min="6154" max="6154" width="3.59765625" style="1" customWidth="1"/>
    <col min="6155" max="6155" width="14.46484375" style="1" customWidth="1"/>
    <col min="6156" max="6157" width="16" style="1" customWidth="1"/>
    <col min="6158" max="6158" width="18.46484375" style="1" customWidth="1"/>
    <col min="6159" max="6160" width="16.46484375" style="1" customWidth="1"/>
    <col min="6161" max="6161" width="18.46484375" style="1" customWidth="1"/>
    <col min="6162" max="6163" width="16.46484375" style="1" customWidth="1"/>
    <col min="6164" max="6164" width="18.46484375" style="1" customWidth="1"/>
    <col min="6165" max="6166" width="16.46484375" style="1" customWidth="1"/>
    <col min="6167" max="6167" width="18.46484375" style="1" customWidth="1"/>
    <col min="6168" max="6168" width="27.59765625" style="1" customWidth="1"/>
    <col min="6169" max="6169" width="16.46484375" style="1" customWidth="1"/>
    <col min="6170" max="6170" width="18.46484375" style="1" customWidth="1"/>
    <col min="6171" max="6409" width="15.59765625" style="1"/>
    <col min="6410" max="6410" width="3.59765625" style="1" customWidth="1"/>
    <col min="6411" max="6411" width="14.46484375" style="1" customWidth="1"/>
    <col min="6412" max="6413" width="16" style="1" customWidth="1"/>
    <col min="6414" max="6414" width="18.46484375" style="1" customWidth="1"/>
    <col min="6415" max="6416" width="16.46484375" style="1" customWidth="1"/>
    <col min="6417" max="6417" width="18.46484375" style="1" customWidth="1"/>
    <col min="6418" max="6419" width="16.46484375" style="1" customWidth="1"/>
    <col min="6420" max="6420" width="18.46484375" style="1" customWidth="1"/>
    <col min="6421" max="6422" width="16.46484375" style="1" customWidth="1"/>
    <col min="6423" max="6423" width="18.46484375" style="1" customWidth="1"/>
    <col min="6424" max="6424" width="27.59765625" style="1" customWidth="1"/>
    <col min="6425" max="6425" width="16.46484375" style="1" customWidth="1"/>
    <col min="6426" max="6426" width="18.46484375" style="1" customWidth="1"/>
    <col min="6427" max="6665" width="15.59765625" style="1"/>
    <col min="6666" max="6666" width="3.59765625" style="1" customWidth="1"/>
    <col min="6667" max="6667" width="14.46484375" style="1" customWidth="1"/>
    <col min="6668" max="6669" width="16" style="1" customWidth="1"/>
    <col min="6670" max="6670" width="18.46484375" style="1" customWidth="1"/>
    <col min="6671" max="6672" width="16.46484375" style="1" customWidth="1"/>
    <col min="6673" max="6673" width="18.46484375" style="1" customWidth="1"/>
    <col min="6674" max="6675" width="16.46484375" style="1" customWidth="1"/>
    <col min="6676" max="6676" width="18.46484375" style="1" customWidth="1"/>
    <col min="6677" max="6678" width="16.46484375" style="1" customWidth="1"/>
    <col min="6679" max="6679" width="18.46484375" style="1" customWidth="1"/>
    <col min="6680" max="6680" width="27.59765625" style="1" customWidth="1"/>
    <col min="6681" max="6681" width="16.46484375" style="1" customWidth="1"/>
    <col min="6682" max="6682" width="18.46484375" style="1" customWidth="1"/>
    <col min="6683" max="6921" width="15.59765625" style="1"/>
    <col min="6922" max="6922" width="3.59765625" style="1" customWidth="1"/>
    <col min="6923" max="6923" width="14.46484375" style="1" customWidth="1"/>
    <col min="6924" max="6925" width="16" style="1" customWidth="1"/>
    <col min="6926" max="6926" width="18.46484375" style="1" customWidth="1"/>
    <col min="6927" max="6928" width="16.46484375" style="1" customWidth="1"/>
    <col min="6929" max="6929" width="18.46484375" style="1" customWidth="1"/>
    <col min="6930" max="6931" width="16.46484375" style="1" customWidth="1"/>
    <col min="6932" max="6932" width="18.46484375" style="1" customWidth="1"/>
    <col min="6933" max="6934" width="16.46484375" style="1" customWidth="1"/>
    <col min="6935" max="6935" width="18.46484375" style="1" customWidth="1"/>
    <col min="6936" max="6936" width="27.59765625" style="1" customWidth="1"/>
    <col min="6937" max="6937" width="16.46484375" style="1" customWidth="1"/>
    <col min="6938" max="6938" width="18.46484375" style="1" customWidth="1"/>
    <col min="6939" max="7177" width="15.59765625" style="1"/>
    <col min="7178" max="7178" width="3.59765625" style="1" customWidth="1"/>
    <col min="7179" max="7179" width="14.46484375" style="1" customWidth="1"/>
    <col min="7180" max="7181" width="16" style="1" customWidth="1"/>
    <col min="7182" max="7182" width="18.46484375" style="1" customWidth="1"/>
    <col min="7183" max="7184" width="16.46484375" style="1" customWidth="1"/>
    <col min="7185" max="7185" width="18.46484375" style="1" customWidth="1"/>
    <col min="7186" max="7187" width="16.46484375" style="1" customWidth="1"/>
    <col min="7188" max="7188" width="18.46484375" style="1" customWidth="1"/>
    <col min="7189" max="7190" width="16.46484375" style="1" customWidth="1"/>
    <col min="7191" max="7191" width="18.46484375" style="1" customWidth="1"/>
    <col min="7192" max="7192" width="27.59765625" style="1" customWidth="1"/>
    <col min="7193" max="7193" width="16.46484375" style="1" customWidth="1"/>
    <col min="7194" max="7194" width="18.46484375" style="1" customWidth="1"/>
    <col min="7195" max="7433" width="15.59765625" style="1"/>
    <col min="7434" max="7434" width="3.59765625" style="1" customWidth="1"/>
    <col min="7435" max="7435" width="14.46484375" style="1" customWidth="1"/>
    <col min="7436" max="7437" width="16" style="1" customWidth="1"/>
    <col min="7438" max="7438" width="18.46484375" style="1" customWidth="1"/>
    <col min="7439" max="7440" width="16.46484375" style="1" customWidth="1"/>
    <col min="7441" max="7441" width="18.46484375" style="1" customWidth="1"/>
    <col min="7442" max="7443" width="16.46484375" style="1" customWidth="1"/>
    <col min="7444" max="7444" width="18.46484375" style="1" customWidth="1"/>
    <col min="7445" max="7446" width="16.46484375" style="1" customWidth="1"/>
    <col min="7447" max="7447" width="18.46484375" style="1" customWidth="1"/>
    <col min="7448" max="7448" width="27.59765625" style="1" customWidth="1"/>
    <col min="7449" max="7449" width="16.46484375" style="1" customWidth="1"/>
    <col min="7450" max="7450" width="18.46484375" style="1" customWidth="1"/>
    <col min="7451" max="7689" width="15.59765625" style="1"/>
    <col min="7690" max="7690" width="3.59765625" style="1" customWidth="1"/>
    <col min="7691" max="7691" width="14.46484375" style="1" customWidth="1"/>
    <col min="7692" max="7693" width="16" style="1" customWidth="1"/>
    <col min="7694" max="7694" width="18.46484375" style="1" customWidth="1"/>
    <col min="7695" max="7696" width="16.46484375" style="1" customWidth="1"/>
    <col min="7697" max="7697" width="18.46484375" style="1" customWidth="1"/>
    <col min="7698" max="7699" width="16.46484375" style="1" customWidth="1"/>
    <col min="7700" max="7700" width="18.46484375" style="1" customWidth="1"/>
    <col min="7701" max="7702" width="16.46484375" style="1" customWidth="1"/>
    <col min="7703" max="7703" width="18.46484375" style="1" customWidth="1"/>
    <col min="7704" max="7704" width="27.59765625" style="1" customWidth="1"/>
    <col min="7705" max="7705" width="16.46484375" style="1" customWidth="1"/>
    <col min="7706" max="7706" width="18.46484375" style="1" customWidth="1"/>
    <col min="7707" max="7945" width="15.59765625" style="1"/>
    <col min="7946" max="7946" width="3.59765625" style="1" customWidth="1"/>
    <col min="7947" max="7947" width="14.46484375" style="1" customWidth="1"/>
    <col min="7948" max="7949" width="16" style="1" customWidth="1"/>
    <col min="7950" max="7950" width="18.46484375" style="1" customWidth="1"/>
    <col min="7951" max="7952" width="16.46484375" style="1" customWidth="1"/>
    <col min="7953" max="7953" width="18.46484375" style="1" customWidth="1"/>
    <col min="7954" max="7955" width="16.46484375" style="1" customWidth="1"/>
    <col min="7956" max="7956" width="18.46484375" style="1" customWidth="1"/>
    <col min="7957" max="7958" width="16.46484375" style="1" customWidth="1"/>
    <col min="7959" max="7959" width="18.46484375" style="1" customWidth="1"/>
    <col min="7960" max="7960" width="27.59765625" style="1" customWidth="1"/>
    <col min="7961" max="7961" width="16.46484375" style="1" customWidth="1"/>
    <col min="7962" max="7962" width="18.46484375" style="1" customWidth="1"/>
    <col min="7963" max="8201" width="15.59765625" style="1"/>
    <col min="8202" max="8202" width="3.59765625" style="1" customWidth="1"/>
    <col min="8203" max="8203" width="14.46484375" style="1" customWidth="1"/>
    <col min="8204" max="8205" width="16" style="1" customWidth="1"/>
    <col min="8206" max="8206" width="18.46484375" style="1" customWidth="1"/>
    <col min="8207" max="8208" width="16.46484375" style="1" customWidth="1"/>
    <col min="8209" max="8209" width="18.46484375" style="1" customWidth="1"/>
    <col min="8210" max="8211" width="16.46484375" style="1" customWidth="1"/>
    <col min="8212" max="8212" width="18.46484375" style="1" customWidth="1"/>
    <col min="8213" max="8214" width="16.46484375" style="1" customWidth="1"/>
    <col min="8215" max="8215" width="18.46484375" style="1" customWidth="1"/>
    <col min="8216" max="8216" width="27.59765625" style="1" customWidth="1"/>
    <col min="8217" max="8217" width="16.46484375" style="1" customWidth="1"/>
    <col min="8218" max="8218" width="18.46484375" style="1" customWidth="1"/>
    <col min="8219" max="8457" width="15.59765625" style="1"/>
    <col min="8458" max="8458" width="3.59765625" style="1" customWidth="1"/>
    <col min="8459" max="8459" width="14.46484375" style="1" customWidth="1"/>
    <col min="8460" max="8461" width="16" style="1" customWidth="1"/>
    <col min="8462" max="8462" width="18.46484375" style="1" customWidth="1"/>
    <col min="8463" max="8464" width="16.46484375" style="1" customWidth="1"/>
    <col min="8465" max="8465" width="18.46484375" style="1" customWidth="1"/>
    <col min="8466" max="8467" width="16.46484375" style="1" customWidth="1"/>
    <col min="8468" max="8468" width="18.46484375" style="1" customWidth="1"/>
    <col min="8469" max="8470" width="16.46484375" style="1" customWidth="1"/>
    <col min="8471" max="8471" width="18.46484375" style="1" customWidth="1"/>
    <col min="8472" max="8472" width="27.59765625" style="1" customWidth="1"/>
    <col min="8473" max="8473" width="16.46484375" style="1" customWidth="1"/>
    <col min="8474" max="8474" width="18.46484375" style="1" customWidth="1"/>
    <col min="8475" max="8713" width="15.59765625" style="1"/>
    <col min="8714" max="8714" width="3.59765625" style="1" customWidth="1"/>
    <col min="8715" max="8715" width="14.46484375" style="1" customWidth="1"/>
    <col min="8716" max="8717" width="16" style="1" customWidth="1"/>
    <col min="8718" max="8718" width="18.46484375" style="1" customWidth="1"/>
    <col min="8719" max="8720" width="16.46484375" style="1" customWidth="1"/>
    <col min="8721" max="8721" width="18.46484375" style="1" customWidth="1"/>
    <col min="8722" max="8723" width="16.46484375" style="1" customWidth="1"/>
    <col min="8724" max="8724" width="18.46484375" style="1" customWidth="1"/>
    <col min="8725" max="8726" width="16.46484375" style="1" customWidth="1"/>
    <col min="8727" max="8727" width="18.46484375" style="1" customWidth="1"/>
    <col min="8728" max="8728" width="27.59765625" style="1" customWidth="1"/>
    <col min="8729" max="8729" width="16.46484375" style="1" customWidth="1"/>
    <col min="8730" max="8730" width="18.46484375" style="1" customWidth="1"/>
    <col min="8731" max="8969" width="15.59765625" style="1"/>
    <col min="8970" max="8970" width="3.59765625" style="1" customWidth="1"/>
    <col min="8971" max="8971" width="14.46484375" style="1" customWidth="1"/>
    <col min="8972" max="8973" width="16" style="1" customWidth="1"/>
    <col min="8974" max="8974" width="18.46484375" style="1" customWidth="1"/>
    <col min="8975" max="8976" width="16.46484375" style="1" customWidth="1"/>
    <col min="8977" max="8977" width="18.46484375" style="1" customWidth="1"/>
    <col min="8978" max="8979" width="16.46484375" style="1" customWidth="1"/>
    <col min="8980" max="8980" width="18.46484375" style="1" customWidth="1"/>
    <col min="8981" max="8982" width="16.46484375" style="1" customWidth="1"/>
    <col min="8983" max="8983" width="18.46484375" style="1" customWidth="1"/>
    <col min="8984" max="8984" width="27.59765625" style="1" customWidth="1"/>
    <col min="8985" max="8985" width="16.46484375" style="1" customWidth="1"/>
    <col min="8986" max="8986" width="18.46484375" style="1" customWidth="1"/>
    <col min="8987" max="9225" width="15.59765625" style="1"/>
    <col min="9226" max="9226" width="3.59765625" style="1" customWidth="1"/>
    <col min="9227" max="9227" width="14.46484375" style="1" customWidth="1"/>
    <col min="9228" max="9229" width="16" style="1" customWidth="1"/>
    <col min="9230" max="9230" width="18.46484375" style="1" customWidth="1"/>
    <col min="9231" max="9232" width="16.46484375" style="1" customWidth="1"/>
    <col min="9233" max="9233" width="18.46484375" style="1" customWidth="1"/>
    <col min="9234" max="9235" width="16.46484375" style="1" customWidth="1"/>
    <col min="9236" max="9236" width="18.46484375" style="1" customWidth="1"/>
    <col min="9237" max="9238" width="16.46484375" style="1" customWidth="1"/>
    <col min="9239" max="9239" width="18.46484375" style="1" customWidth="1"/>
    <col min="9240" max="9240" width="27.59765625" style="1" customWidth="1"/>
    <col min="9241" max="9241" width="16.46484375" style="1" customWidth="1"/>
    <col min="9242" max="9242" width="18.46484375" style="1" customWidth="1"/>
    <col min="9243" max="9481" width="15.59765625" style="1"/>
    <col min="9482" max="9482" width="3.59765625" style="1" customWidth="1"/>
    <col min="9483" max="9483" width="14.46484375" style="1" customWidth="1"/>
    <col min="9484" max="9485" width="16" style="1" customWidth="1"/>
    <col min="9486" max="9486" width="18.46484375" style="1" customWidth="1"/>
    <col min="9487" max="9488" width="16.46484375" style="1" customWidth="1"/>
    <col min="9489" max="9489" width="18.46484375" style="1" customWidth="1"/>
    <col min="9490" max="9491" width="16.46484375" style="1" customWidth="1"/>
    <col min="9492" max="9492" width="18.46484375" style="1" customWidth="1"/>
    <col min="9493" max="9494" width="16.46484375" style="1" customWidth="1"/>
    <col min="9495" max="9495" width="18.46484375" style="1" customWidth="1"/>
    <col min="9496" max="9496" width="27.59765625" style="1" customWidth="1"/>
    <col min="9497" max="9497" width="16.46484375" style="1" customWidth="1"/>
    <col min="9498" max="9498" width="18.46484375" style="1" customWidth="1"/>
    <col min="9499" max="9737" width="15.59765625" style="1"/>
    <col min="9738" max="9738" width="3.59765625" style="1" customWidth="1"/>
    <col min="9739" max="9739" width="14.46484375" style="1" customWidth="1"/>
    <col min="9740" max="9741" width="16" style="1" customWidth="1"/>
    <col min="9742" max="9742" width="18.46484375" style="1" customWidth="1"/>
    <col min="9743" max="9744" width="16.46484375" style="1" customWidth="1"/>
    <col min="9745" max="9745" width="18.46484375" style="1" customWidth="1"/>
    <col min="9746" max="9747" width="16.46484375" style="1" customWidth="1"/>
    <col min="9748" max="9748" width="18.46484375" style="1" customWidth="1"/>
    <col min="9749" max="9750" width="16.46484375" style="1" customWidth="1"/>
    <col min="9751" max="9751" width="18.46484375" style="1" customWidth="1"/>
    <col min="9752" max="9752" width="27.59765625" style="1" customWidth="1"/>
    <col min="9753" max="9753" width="16.46484375" style="1" customWidth="1"/>
    <col min="9754" max="9754" width="18.46484375" style="1" customWidth="1"/>
    <col min="9755" max="9993" width="15.59765625" style="1"/>
    <col min="9994" max="9994" width="3.59765625" style="1" customWidth="1"/>
    <col min="9995" max="9995" width="14.46484375" style="1" customWidth="1"/>
    <col min="9996" max="9997" width="16" style="1" customWidth="1"/>
    <col min="9998" max="9998" width="18.46484375" style="1" customWidth="1"/>
    <col min="9999" max="10000" width="16.46484375" style="1" customWidth="1"/>
    <col min="10001" max="10001" width="18.46484375" style="1" customWidth="1"/>
    <col min="10002" max="10003" width="16.46484375" style="1" customWidth="1"/>
    <col min="10004" max="10004" width="18.46484375" style="1" customWidth="1"/>
    <col min="10005" max="10006" width="16.46484375" style="1" customWidth="1"/>
    <col min="10007" max="10007" width="18.46484375" style="1" customWidth="1"/>
    <col min="10008" max="10008" width="27.59765625" style="1" customWidth="1"/>
    <col min="10009" max="10009" width="16.46484375" style="1" customWidth="1"/>
    <col min="10010" max="10010" width="18.46484375" style="1" customWidth="1"/>
    <col min="10011" max="10249" width="15.59765625" style="1"/>
    <col min="10250" max="10250" width="3.59765625" style="1" customWidth="1"/>
    <col min="10251" max="10251" width="14.46484375" style="1" customWidth="1"/>
    <col min="10252" max="10253" width="16" style="1" customWidth="1"/>
    <col min="10254" max="10254" width="18.46484375" style="1" customWidth="1"/>
    <col min="10255" max="10256" width="16.46484375" style="1" customWidth="1"/>
    <col min="10257" max="10257" width="18.46484375" style="1" customWidth="1"/>
    <col min="10258" max="10259" width="16.46484375" style="1" customWidth="1"/>
    <col min="10260" max="10260" width="18.46484375" style="1" customWidth="1"/>
    <col min="10261" max="10262" width="16.46484375" style="1" customWidth="1"/>
    <col min="10263" max="10263" width="18.46484375" style="1" customWidth="1"/>
    <col min="10264" max="10264" width="27.59765625" style="1" customWidth="1"/>
    <col min="10265" max="10265" width="16.46484375" style="1" customWidth="1"/>
    <col min="10266" max="10266" width="18.46484375" style="1" customWidth="1"/>
    <col min="10267" max="10505" width="15.59765625" style="1"/>
    <col min="10506" max="10506" width="3.59765625" style="1" customWidth="1"/>
    <col min="10507" max="10507" width="14.46484375" style="1" customWidth="1"/>
    <col min="10508" max="10509" width="16" style="1" customWidth="1"/>
    <col min="10510" max="10510" width="18.46484375" style="1" customWidth="1"/>
    <col min="10511" max="10512" width="16.46484375" style="1" customWidth="1"/>
    <col min="10513" max="10513" width="18.46484375" style="1" customWidth="1"/>
    <col min="10514" max="10515" width="16.46484375" style="1" customWidth="1"/>
    <col min="10516" max="10516" width="18.46484375" style="1" customWidth="1"/>
    <col min="10517" max="10518" width="16.46484375" style="1" customWidth="1"/>
    <col min="10519" max="10519" width="18.46484375" style="1" customWidth="1"/>
    <col min="10520" max="10520" width="27.59765625" style="1" customWidth="1"/>
    <col min="10521" max="10521" width="16.46484375" style="1" customWidth="1"/>
    <col min="10522" max="10522" width="18.46484375" style="1" customWidth="1"/>
    <col min="10523" max="10761" width="15.59765625" style="1"/>
    <col min="10762" max="10762" width="3.59765625" style="1" customWidth="1"/>
    <col min="10763" max="10763" width="14.46484375" style="1" customWidth="1"/>
    <col min="10764" max="10765" width="16" style="1" customWidth="1"/>
    <col min="10766" max="10766" width="18.46484375" style="1" customWidth="1"/>
    <col min="10767" max="10768" width="16.46484375" style="1" customWidth="1"/>
    <col min="10769" max="10769" width="18.46484375" style="1" customWidth="1"/>
    <col min="10770" max="10771" width="16.46484375" style="1" customWidth="1"/>
    <col min="10772" max="10772" width="18.46484375" style="1" customWidth="1"/>
    <col min="10773" max="10774" width="16.46484375" style="1" customWidth="1"/>
    <col min="10775" max="10775" width="18.46484375" style="1" customWidth="1"/>
    <col min="10776" max="10776" width="27.59765625" style="1" customWidth="1"/>
    <col min="10777" max="10777" width="16.46484375" style="1" customWidth="1"/>
    <col min="10778" max="10778" width="18.46484375" style="1" customWidth="1"/>
    <col min="10779" max="11017" width="15.59765625" style="1"/>
    <col min="11018" max="11018" width="3.59765625" style="1" customWidth="1"/>
    <col min="11019" max="11019" width="14.46484375" style="1" customWidth="1"/>
    <col min="11020" max="11021" width="16" style="1" customWidth="1"/>
    <col min="11022" max="11022" width="18.46484375" style="1" customWidth="1"/>
    <col min="11023" max="11024" width="16.46484375" style="1" customWidth="1"/>
    <col min="11025" max="11025" width="18.46484375" style="1" customWidth="1"/>
    <col min="11026" max="11027" width="16.46484375" style="1" customWidth="1"/>
    <col min="11028" max="11028" width="18.46484375" style="1" customWidth="1"/>
    <col min="11029" max="11030" width="16.46484375" style="1" customWidth="1"/>
    <col min="11031" max="11031" width="18.46484375" style="1" customWidth="1"/>
    <col min="11032" max="11032" width="27.59765625" style="1" customWidth="1"/>
    <col min="11033" max="11033" width="16.46484375" style="1" customWidth="1"/>
    <col min="11034" max="11034" width="18.46484375" style="1" customWidth="1"/>
    <col min="11035" max="11273" width="15.59765625" style="1"/>
    <col min="11274" max="11274" width="3.59765625" style="1" customWidth="1"/>
    <col min="11275" max="11275" width="14.46484375" style="1" customWidth="1"/>
    <col min="11276" max="11277" width="16" style="1" customWidth="1"/>
    <col min="11278" max="11278" width="18.46484375" style="1" customWidth="1"/>
    <col min="11279" max="11280" width="16.46484375" style="1" customWidth="1"/>
    <col min="11281" max="11281" width="18.46484375" style="1" customWidth="1"/>
    <col min="11282" max="11283" width="16.46484375" style="1" customWidth="1"/>
    <col min="11284" max="11284" width="18.46484375" style="1" customWidth="1"/>
    <col min="11285" max="11286" width="16.46484375" style="1" customWidth="1"/>
    <col min="11287" max="11287" width="18.46484375" style="1" customWidth="1"/>
    <col min="11288" max="11288" width="27.59765625" style="1" customWidth="1"/>
    <col min="11289" max="11289" width="16.46484375" style="1" customWidth="1"/>
    <col min="11290" max="11290" width="18.46484375" style="1" customWidth="1"/>
    <col min="11291" max="11529" width="15.59765625" style="1"/>
    <col min="11530" max="11530" width="3.59765625" style="1" customWidth="1"/>
    <col min="11531" max="11531" width="14.46484375" style="1" customWidth="1"/>
    <col min="11532" max="11533" width="16" style="1" customWidth="1"/>
    <col min="11534" max="11534" width="18.46484375" style="1" customWidth="1"/>
    <col min="11535" max="11536" width="16.46484375" style="1" customWidth="1"/>
    <col min="11537" max="11537" width="18.46484375" style="1" customWidth="1"/>
    <col min="11538" max="11539" width="16.46484375" style="1" customWidth="1"/>
    <col min="11540" max="11540" width="18.46484375" style="1" customWidth="1"/>
    <col min="11541" max="11542" width="16.46484375" style="1" customWidth="1"/>
    <col min="11543" max="11543" width="18.46484375" style="1" customWidth="1"/>
    <col min="11544" max="11544" width="27.59765625" style="1" customWidth="1"/>
    <col min="11545" max="11545" width="16.46484375" style="1" customWidth="1"/>
    <col min="11546" max="11546" width="18.46484375" style="1" customWidth="1"/>
    <col min="11547" max="11785" width="15.59765625" style="1"/>
    <col min="11786" max="11786" width="3.59765625" style="1" customWidth="1"/>
    <col min="11787" max="11787" width="14.46484375" style="1" customWidth="1"/>
    <col min="11788" max="11789" width="16" style="1" customWidth="1"/>
    <col min="11790" max="11790" width="18.46484375" style="1" customWidth="1"/>
    <col min="11791" max="11792" width="16.46484375" style="1" customWidth="1"/>
    <col min="11793" max="11793" width="18.46484375" style="1" customWidth="1"/>
    <col min="11794" max="11795" width="16.46484375" style="1" customWidth="1"/>
    <col min="11796" max="11796" width="18.46484375" style="1" customWidth="1"/>
    <col min="11797" max="11798" width="16.46484375" style="1" customWidth="1"/>
    <col min="11799" max="11799" width="18.46484375" style="1" customWidth="1"/>
    <col min="11800" max="11800" width="27.59765625" style="1" customWidth="1"/>
    <col min="11801" max="11801" width="16.46484375" style="1" customWidth="1"/>
    <col min="11802" max="11802" width="18.46484375" style="1" customWidth="1"/>
    <col min="11803" max="12041" width="15.59765625" style="1"/>
    <col min="12042" max="12042" width="3.59765625" style="1" customWidth="1"/>
    <col min="12043" max="12043" width="14.46484375" style="1" customWidth="1"/>
    <col min="12044" max="12045" width="16" style="1" customWidth="1"/>
    <col min="12046" max="12046" width="18.46484375" style="1" customWidth="1"/>
    <col min="12047" max="12048" width="16.46484375" style="1" customWidth="1"/>
    <col min="12049" max="12049" width="18.46484375" style="1" customWidth="1"/>
    <col min="12050" max="12051" width="16.46484375" style="1" customWidth="1"/>
    <col min="12052" max="12052" width="18.46484375" style="1" customWidth="1"/>
    <col min="12053" max="12054" width="16.46484375" style="1" customWidth="1"/>
    <col min="12055" max="12055" width="18.46484375" style="1" customWidth="1"/>
    <col min="12056" max="12056" width="27.59765625" style="1" customWidth="1"/>
    <col min="12057" max="12057" width="16.46484375" style="1" customWidth="1"/>
    <col min="12058" max="12058" width="18.46484375" style="1" customWidth="1"/>
    <col min="12059" max="12297" width="15.59765625" style="1"/>
    <col min="12298" max="12298" width="3.59765625" style="1" customWidth="1"/>
    <col min="12299" max="12299" width="14.46484375" style="1" customWidth="1"/>
    <col min="12300" max="12301" width="16" style="1" customWidth="1"/>
    <col min="12302" max="12302" width="18.46484375" style="1" customWidth="1"/>
    <col min="12303" max="12304" width="16.46484375" style="1" customWidth="1"/>
    <col min="12305" max="12305" width="18.46484375" style="1" customWidth="1"/>
    <col min="12306" max="12307" width="16.46484375" style="1" customWidth="1"/>
    <col min="12308" max="12308" width="18.46484375" style="1" customWidth="1"/>
    <col min="12309" max="12310" width="16.46484375" style="1" customWidth="1"/>
    <col min="12311" max="12311" width="18.46484375" style="1" customWidth="1"/>
    <col min="12312" max="12312" width="27.59765625" style="1" customWidth="1"/>
    <col min="12313" max="12313" width="16.46484375" style="1" customWidth="1"/>
    <col min="12314" max="12314" width="18.46484375" style="1" customWidth="1"/>
    <col min="12315" max="12553" width="15.59765625" style="1"/>
    <col min="12554" max="12554" width="3.59765625" style="1" customWidth="1"/>
    <col min="12555" max="12555" width="14.46484375" style="1" customWidth="1"/>
    <col min="12556" max="12557" width="16" style="1" customWidth="1"/>
    <col min="12558" max="12558" width="18.46484375" style="1" customWidth="1"/>
    <col min="12559" max="12560" width="16.46484375" style="1" customWidth="1"/>
    <col min="12561" max="12561" width="18.46484375" style="1" customWidth="1"/>
    <col min="12562" max="12563" width="16.46484375" style="1" customWidth="1"/>
    <col min="12564" max="12564" width="18.46484375" style="1" customWidth="1"/>
    <col min="12565" max="12566" width="16.46484375" style="1" customWidth="1"/>
    <col min="12567" max="12567" width="18.46484375" style="1" customWidth="1"/>
    <col min="12568" max="12568" width="27.59765625" style="1" customWidth="1"/>
    <col min="12569" max="12569" width="16.46484375" style="1" customWidth="1"/>
    <col min="12570" max="12570" width="18.46484375" style="1" customWidth="1"/>
    <col min="12571" max="12809" width="15.59765625" style="1"/>
    <col min="12810" max="12810" width="3.59765625" style="1" customWidth="1"/>
    <col min="12811" max="12811" width="14.46484375" style="1" customWidth="1"/>
    <col min="12812" max="12813" width="16" style="1" customWidth="1"/>
    <col min="12814" max="12814" width="18.46484375" style="1" customWidth="1"/>
    <col min="12815" max="12816" width="16.46484375" style="1" customWidth="1"/>
    <col min="12817" max="12817" width="18.46484375" style="1" customWidth="1"/>
    <col min="12818" max="12819" width="16.46484375" style="1" customWidth="1"/>
    <col min="12820" max="12820" width="18.46484375" style="1" customWidth="1"/>
    <col min="12821" max="12822" width="16.46484375" style="1" customWidth="1"/>
    <col min="12823" max="12823" width="18.46484375" style="1" customWidth="1"/>
    <col min="12824" max="12824" width="27.59765625" style="1" customWidth="1"/>
    <col min="12825" max="12825" width="16.46484375" style="1" customWidth="1"/>
    <col min="12826" max="12826" width="18.46484375" style="1" customWidth="1"/>
    <col min="12827" max="13065" width="15.59765625" style="1"/>
    <col min="13066" max="13066" width="3.59765625" style="1" customWidth="1"/>
    <col min="13067" max="13067" width="14.46484375" style="1" customWidth="1"/>
    <col min="13068" max="13069" width="16" style="1" customWidth="1"/>
    <col min="13070" max="13070" width="18.46484375" style="1" customWidth="1"/>
    <col min="13071" max="13072" width="16.46484375" style="1" customWidth="1"/>
    <col min="13073" max="13073" width="18.46484375" style="1" customWidth="1"/>
    <col min="13074" max="13075" width="16.46484375" style="1" customWidth="1"/>
    <col min="13076" max="13076" width="18.46484375" style="1" customWidth="1"/>
    <col min="13077" max="13078" width="16.46484375" style="1" customWidth="1"/>
    <col min="13079" max="13079" width="18.46484375" style="1" customWidth="1"/>
    <col min="13080" max="13080" width="27.59765625" style="1" customWidth="1"/>
    <col min="13081" max="13081" width="16.46484375" style="1" customWidth="1"/>
    <col min="13082" max="13082" width="18.46484375" style="1" customWidth="1"/>
    <col min="13083" max="13321" width="15.59765625" style="1"/>
    <col min="13322" max="13322" width="3.59765625" style="1" customWidth="1"/>
    <col min="13323" max="13323" width="14.46484375" style="1" customWidth="1"/>
    <col min="13324" max="13325" width="16" style="1" customWidth="1"/>
    <col min="13326" max="13326" width="18.46484375" style="1" customWidth="1"/>
    <col min="13327" max="13328" width="16.46484375" style="1" customWidth="1"/>
    <col min="13329" max="13329" width="18.46484375" style="1" customWidth="1"/>
    <col min="13330" max="13331" width="16.46484375" style="1" customWidth="1"/>
    <col min="13332" max="13332" width="18.46484375" style="1" customWidth="1"/>
    <col min="13333" max="13334" width="16.46484375" style="1" customWidth="1"/>
    <col min="13335" max="13335" width="18.46484375" style="1" customWidth="1"/>
    <col min="13336" max="13336" width="27.59765625" style="1" customWidth="1"/>
    <col min="13337" max="13337" width="16.46484375" style="1" customWidth="1"/>
    <col min="13338" max="13338" width="18.46484375" style="1" customWidth="1"/>
    <col min="13339" max="13577" width="15.59765625" style="1"/>
    <col min="13578" max="13578" width="3.59765625" style="1" customWidth="1"/>
    <col min="13579" max="13579" width="14.46484375" style="1" customWidth="1"/>
    <col min="13580" max="13581" width="16" style="1" customWidth="1"/>
    <col min="13582" max="13582" width="18.46484375" style="1" customWidth="1"/>
    <col min="13583" max="13584" width="16.46484375" style="1" customWidth="1"/>
    <col min="13585" max="13585" width="18.46484375" style="1" customWidth="1"/>
    <col min="13586" max="13587" width="16.46484375" style="1" customWidth="1"/>
    <col min="13588" max="13588" width="18.46484375" style="1" customWidth="1"/>
    <col min="13589" max="13590" width="16.46484375" style="1" customWidth="1"/>
    <col min="13591" max="13591" width="18.46484375" style="1" customWidth="1"/>
    <col min="13592" max="13592" width="27.59765625" style="1" customWidth="1"/>
    <col min="13593" max="13593" width="16.46484375" style="1" customWidth="1"/>
    <col min="13594" max="13594" width="18.46484375" style="1" customWidth="1"/>
    <col min="13595" max="13833" width="15.59765625" style="1"/>
    <col min="13834" max="13834" width="3.59765625" style="1" customWidth="1"/>
    <col min="13835" max="13835" width="14.46484375" style="1" customWidth="1"/>
    <col min="13836" max="13837" width="16" style="1" customWidth="1"/>
    <col min="13838" max="13838" width="18.46484375" style="1" customWidth="1"/>
    <col min="13839" max="13840" width="16.46484375" style="1" customWidth="1"/>
    <col min="13841" max="13841" width="18.46484375" style="1" customWidth="1"/>
    <col min="13842" max="13843" width="16.46484375" style="1" customWidth="1"/>
    <col min="13844" max="13844" width="18.46484375" style="1" customWidth="1"/>
    <col min="13845" max="13846" width="16.46484375" style="1" customWidth="1"/>
    <col min="13847" max="13847" width="18.46484375" style="1" customWidth="1"/>
    <col min="13848" max="13848" width="27.59765625" style="1" customWidth="1"/>
    <col min="13849" max="13849" width="16.46484375" style="1" customWidth="1"/>
    <col min="13850" max="13850" width="18.46484375" style="1" customWidth="1"/>
    <col min="13851" max="14089" width="15.59765625" style="1"/>
    <col min="14090" max="14090" width="3.59765625" style="1" customWidth="1"/>
    <col min="14091" max="14091" width="14.46484375" style="1" customWidth="1"/>
    <col min="14092" max="14093" width="16" style="1" customWidth="1"/>
    <col min="14094" max="14094" width="18.46484375" style="1" customWidth="1"/>
    <col min="14095" max="14096" width="16.46484375" style="1" customWidth="1"/>
    <col min="14097" max="14097" width="18.46484375" style="1" customWidth="1"/>
    <col min="14098" max="14099" width="16.46484375" style="1" customWidth="1"/>
    <col min="14100" max="14100" width="18.46484375" style="1" customWidth="1"/>
    <col min="14101" max="14102" width="16.46484375" style="1" customWidth="1"/>
    <col min="14103" max="14103" width="18.46484375" style="1" customWidth="1"/>
    <col min="14104" max="14104" width="27.59765625" style="1" customWidth="1"/>
    <col min="14105" max="14105" width="16.46484375" style="1" customWidth="1"/>
    <col min="14106" max="14106" width="18.46484375" style="1" customWidth="1"/>
    <col min="14107" max="14345" width="15.59765625" style="1"/>
    <col min="14346" max="14346" width="3.59765625" style="1" customWidth="1"/>
    <col min="14347" max="14347" width="14.46484375" style="1" customWidth="1"/>
    <col min="14348" max="14349" width="16" style="1" customWidth="1"/>
    <col min="14350" max="14350" width="18.46484375" style="1" customWidth="1"/>
    <col min="14351" max="14352" width="16.46484375" style="1" customWidth="1"/>
    <col min="14353" max="14353" width="18.46484375" style="1" customWidth="1"/>
    <col min="14354" max="14355" width="16.46484375" style="1" customWidth="1"/>
    <col min="14356" max="14356" width="18.46484375" style="1" customWidth="1"/>
    <col min="14357" max="14358" width="16.46484375" style="1" customWidth="1"/>
    <col min="14359" max="14359" width="18.46484375" style="1" customWidth="1"/>
    <col min="14360" max="14360" width="27.59765625" style="1" customWidth="1"/>
    <col min="14361" max="14361" width="16.46484375" style="1" customWidth="1"/>
    <col min="14362" max="14362" width="18.46484375" style="1" customWidth="1"/>
    <col min="14363" max="14601" width="15.59765625" style="1"/>
    <col min="14602" max="14602" width="3.59765625" style="1" customWidth="1"/>
    <col min="14603" max="14603" width="14.46484375" style="1" customWidth="1"/>
    <col min="14604" max="14605" width="16" style="1" customWidth="1"/>
    <col min="14606" max="14606" width="18.46484375" style="1" customWidth="1"/>
    <col min="14607" max="14608" width="16.46484375" style="1" customWidth="1"/>
    <col min="14609" max="14609" width="18.46484375" style="1" customWidth="1"/>
    <col min="14610" max="14611" width="16.46484375" style="1" customWidth="1"/>
    <col min="14612" max="14612" width="18.46484375" style="1" customWidth="1"/>
    <col min="14613" max="14614" width="16.46484375" style="1" customWidth="1"/>
    <col min="14615" max="14615" width="18.46484375" style="1" customWidth="1"/>
    <col min="14616" max="14616" width="27.59765625" style="1" customWidth="1"/>
    <col min="14617" max="14617" width="16.46484375" style="1" customWidth="1"/>
    <col min="14618" max="14618" width="18.46484375" style="1" customWidth="1"/>
    <col min="14619" max="14857" width="15.59765625" style="1"/>
    <col min="14858" max="14858" width="3.59765625" style="1" customWidth="1"/>
    <col min="14859" max="14859" width="14.46484375" style="1" customWidth="1"/>
    <col min="14860" max="14861" width="16" style="1" customWidth="1"/>
    <col min="14862" max="14862" width="18.46484375" style="1" customWidth="1"/>
    <col min="14863" max="14864" width="16.46484375" style="1" customWidth="1"/>
    <col min="14865" max="14865" width="18.46484375" style="1" customWidth="1"/>
    <col min="14866" max="14867" width="16.46484375" style="1" customWidth="1"/>
    <col min="14868" max="14868" width="18.46484375" style="1" customWidth="1"/>
    <col min="14869" max="14870" width="16.46484375" style="1" customWidth="1"/>
    <col min="14871" max="14871" width="18.46484375" style="1" customWidth="1"/>
    <col min="14872" max="14872" width="27.59765625" style="1" customWidth="1"/>
    <col min="14873" max="14873" width="16.46484375" style="1" customWidth="1"/>
    <col min="14874" max="14874" width="18.46484375" style="1" customWidth="1"/>
    <col min="14875" max="15113" width="15.59765625" style="1"/>
    <col min="15114" max="15114" width="3.59765625" style="1" customWidth="1"/>
    <col min="15115" max="15115" width="14.46484375" style="1" customWidth="1"/>
    <col min="15116" max="15117" width="16" style="1" customWidth="1"/>
    <col min="15118" max="15118" width="18.46484375" style="1" customWidth="1"/>
    <col min="15119" max="15120" width="16.46484375" style="1" customWidth="1"/>
    <col min="15121" max="15121" width="18.46484375" style="1" customWidth="1"/>
    <col min="15122" max="15123" width="16.46484375" style="1" customWidth="1"/>
    <col min="15124" max="15124" width="18.46484375" style="1" customWidth="1"/>
    <col min="15125" max="15126" width="16.46484375" style="1" customWidth="1"/>
    <col min="15127" max="15127" width="18.46484375" style="1" customWidth="1"/>
    <col min="15128" max="15128" width="27.59765625" style="1" customWidth="1"/>
    <col min="15129" max="15129" width="16.46484375" style="1" customWidth="1"/>
    <col min="15130" max="15130" width="18.46484375" style="1" customWidth="1"/>
    <col min="15131" max="15369" width="15.59765625" style="1"/>
    <col min="15370" max="15370" width="3.59765625" style="1" customWidth="1"/>
    <col min="15371" max="15371" width="14.46484375" style="1" customWidth="1"/>
    <col min="15372" max="15373" width="16" style="1" customWidth="1"/>
    <col min="15374" max="15374" width="18.46484375" style="1" customWidth="1"/>
    <col min="15375" max="15376" width="16.46484375" style="1" customWidth="1"/>
    <col min="15377" max="15377" width="18.46484375" style="1" customWidth="1"/>
    <col min="15378" max="15379" width="16.46484375" style="1" customWidth="1"/>
    <col min="15380" max="15380" width="18.46484375" style="1" customWidth="1"/>
    <col min="15381" max="15382" width="16.46484375" style="1" customWidth="1"/>
    <col min="15383" max="15383" width="18.46484375" style="1" customWidth="1"/>
    <col min="15384" max="15384" width="27.59765625" style="1" customWidth="1"/>
    <col min="15385" max="15385" width="16.46484375" style="1" customWidth="1"/>
    <col min="15386" max="15386" width="18.46484375" style="1" customWidth="1"/>
    <col min="15387" max="15625" width="15.59765625" style="1"/>
    <col min="15626" max="15626" width="3.59765625" style="1" customWidth="1"/>
    <col min="15627" max="15627" width="14.46484375" style="1" customWidth="1"/>
    <col min="15628" max="15629" width="16" style="1" customWidth="1"/>
    <col min="15630" max="15630" width="18.46484375" style="1" customWidth="1"/>
    <col min="15631" max="15632" width="16.46484375" style="1" customWidth="1"/>
    <col min="15633" max="15633" width="18.46484375" style="1" customWidth="1"/>
    <col min="15634" max="15635" width="16.46484375" style="1" customWidth="1"/>
    <col min="15636" max="15636" width="18.46484375" style="1" customWidth="1"/>
    <col min="15637" max="15638" width="16.46484375" style="1" customWidth="1"/>
    <col min="15639" max="15639" width="18.46484375" style="1" customWidth="1"/>
    <col min="15640" max="15640" width="27.59765625" style="1" customWidth="1"/>
    <col min="15641" max="15641" width="16.46484375" style="1" customWidth="1"/>
    <col min="15642" max="15642" width="18.46484375" style="1" customWidth="1"/>
    <col min="15643" max="15881" width="15.59765625" style="1"/>
    <col min="15882" max="15882" width="3.59765625" style="1" customWidth="1"/>
    <col min="15883" max="15883" width="14.46484375" style="1" customWidth="1"/>
    <col min="15884" max="15885" width="16" style="1" customWidth="1"/>
    <col min="15886" max="15886" width="18.46484375" style="1" customWidth="1"/>
    <col min="15887" max="15888" width="16.46484375" style="1" customWidth="1"/>
    <col min="15889" max="15889" width="18.46484375" style="1" customWidth="1"/>
    <col min="15890" max="15891" width="16.46484375" style="1" customWidth="1"/>
    <col min="15892" max="15892" width="18.46484375" style="1" customWidth="1"/>
    <col min="15893" max="15894" width="16.46484375" style="1" customWidth="1"/>
    <col min="15895" max="15895" width="18.46484375" style="1" customWidth="1"/>
    <col min="15896" max="15896" width="27.59765625" style="1" customWidth="1"/>
    <col min="15897" max="15897" width="16.46484375" style="1" customWidth="1"/>
    <col min="15898" max="15898" width="18.46484375" style="1" customWidth="1"/>
    <col min="15899" max="16137" width="15.59765625" style="1"/>
    <col min="16138" max="16138" width="3.59765625" style="1" customWidth="1"/>
    <col min="16139" max="16139" width="14.46484375" style="1" customWidth="1"/>
    <col min="16140" max="16141" width="16" style="1" customWidth="1"/>
    <col min="16142" max="16142" width="18.46484375" style="1" customWidth="1"/>
    <col min="16143" max="16144" width="16.46484375" style="1" customWidth="1"/>
    <col min="16145" max="16145" width="18.46484375" style="1" customWidth="1"/>
    <col min="16146" max="16147" width="16.46484375" style="1" customWidth="1"/>
    <col min="16148" max="16148" width="18.46484375" style="1" customWidth="1"/>
    <col min="16149" max="16150" width="16.46484375" style="1" customWidth="1"/>
    <col min="16151" max="16151" width="18.46484375" style="1" customWidth="1"/>
    <col min="16152" max="16152" width="27.59765625" style="1" customWidth="1"/>
    <col min="16153" max="16153" width="16.46484375" style="1" customWidth="1"/>
    <col min="16154" max="16154" width="18.46484375" style="1" customWidth="1"/>
    <col min="16155" max="16384" width="15.59765625" style="1"/>
  </cols>
  <sheetData>
    <row r="2" spans="1:26" ht="32.25" customHeight="1"/>
    <row r="3" spans="1:26" s="5" customFormat="1" ht="27.75" customHeight="1">
      <c r="A3" s="286" t="s">
        <v>154</v>
      </c>
      <c r="B3" s="287"/>
      <c r="C3" s="287"/>
      <c r="D3" s="287"/>
      <c r="E3" s="287"/>
      <c r="F3" s="2"/>
      <c r="G3" s="3"/>
      <c r="H3" s="4"/>
      <c r="I3" s="2"/>
      <c r="J3" s="3"/>
      <c r="K3" s="4"/>
      <c r="L3" s="2"/>
      <c r="M3" s="3"/>
      <c r="N3" s="4"/>
      <c r="O3" s="2"/>
      <c r="P3" s="3"/>
      <c r="Q3" s="4"/>
      <c r="R3" s="2"/>
      <c r="S3" s="3"/>
      <c r="T3" s="4"/>
      <c r="U3" s="2"/>
      <c r="V3" s="3"/>
      <c r="W3" s="4"/>
      <c r="X3" s="2"/>
      <c r="Y3" s="3"/>
      <c r="Z3" s="4"/>
    </row>
    <row r="4" spans="1:26" s="5" customFormat="1" ht="27.75" customHeight="1">
      <c r="A4" s="286" t="s">
        <v>249</v>
      </c>
      <c r="B4" s="287"/>
      <c r="C4" s="287"/>
      <c r="D4" s="287"/>
      <c r="E4" s="287"/>
      <c r="F4" s="2"/>
      <c r="G4" s="6"/>
      <c r="H4" s="7"/>
      <c r="I4" s="2"/>
      <c r="J4" s="6"/>
      <c r="K4" s="7"/>
      <c r="L4" s="2"/>
      <c r="M4" s="6"/>
      <c r="N4" s="7"/>
      <c r="O4" s="2"/>
      <c r="P4" s="6"/>
      <c r="Q4" s="7"/>
      <c r="R4" s="2"/>
      <c r="S4" s="6"/>
      <c r="T4" s="7"/>
      <c r="U4" s="2"/>
      <c r="V4" s="6"/>
      <c r="W4" s="7"/>
      <c r="X4" s="2"/>
      <c r="Y4" s="6"/>
      <c r="Z4" s="7"/>
    </row>
    <row r="5" spans="1:26" s="5" customFormat="1" ht="27.75" customHeight="1">
      <c r="A5" s="286" t="s">
        <v>250</v>
      </c>
      <c r="B5" s="287"/>
      <c r="C5" s="287"/>
      <c r="D5" s="287"/>
      <c r="E5" s="287"/>
      <c r="F5" s="2"/>
      <c r="G5" s="3"/>
      <c r="H5" s="4"/>
      <c r="I5" s="2"/>
      <c r="J5" s="3"/>
      <c r="K5" s="4"/>
      <c r="L5" s="2"/>
      <c r="M5" s="3"/>
      <c r="N5" s="4"/>
      <c r="O5" s="2"/>
      <c r="P5" s="3"/>
      <c r="Q5" s="4"/>
      <c r="R5" s="2"/>
      <c r="S5" s="3"/>
      <c r="T5" s="4"/>
      <c r="U5" s="2"/>
      <c r="V5" s="3"/>
      <c r="W5" s="4"/>
      <c r="X5" s="2"/>
      <c r="Y5" s="3"/>
      <c r="Z5" s="4"/>
    </row>
    <row r="6" spans="1:26" s="5" customFormat="1" ht="27.75" customHeight="1">
      <c r="A6" s="286" t="s">
        <v>247</v>
      </c>
      <c r="B6" s="287"/>
      <c r="C6" s="287"/>
      <c r="D6" s="287"/>
      <c r="E6" s="287"/>
      <c r="F6" s="2"/>
      <c r="G6" s="3"/>
      <c r="H6" s="4"/>
      <c r="I6" s="2"/>
      <c r="J6" s="3"/>
      <c r="K6" s="4"/>
      <c r="L6" s="2"/>
      <c r="M6" s="3"/>
      <c r="N6" s="4"/>
      <c r="O6" s="2"/>
      <c r="P6" s="3"/>
      <c r="Q6" s="4"/>
      <c r="R6" s="2"/>
      <c r="S6" s="3"/>
      <c r="T6" s="4"/>
      <c r="U6" s="2"/>
      <c r="V6" s="3"/>
      <c r="W6" s="4"/>
      <c r="X6" s="2"/>
      <c r="Y6" s="3"/>
      <c r="Z6" s="4"/>
    </row>
    <row r="7" spans="1:26" ht="20.25" customHeight="1" thickBot="1"/>
    <row r="8" spans="1:26" ht="28.5" customHeight="1">
      <c r="B8" s="95"/>
      <c r="C8" s="288" t="s">
        <v>0</v>
      </c>
      <c r="D8" s="288"/>
      <c r="E8" s="288"/>
      <c r="F8" s="272" t="s">
        <v>178</v>
      </c>
      <c r="G8" s="273"/>
      <c r="H8" s="274"/>
      <c r="I8" s="272" t="s">
        <v>179</v>
      </c>
      <c r="J8" s="273"/>
      <c r="K8" s="274"/>
      <c r="L8" s="273" t="s">
        <v>183</v>
      </c>
      <c r="M8" s="273"/>
      <c r="N8" s="274"/>
      <c r="O8" s="272" t="s">
        <v>186</v>
      </c>
      <c r="P8" s="273"/>
      <c r="Q8" s="274"/>
      <c r="R8" s="273" t="s">
        <v>189</v>
      </c>
      <c r="S8" s="273"/>
      <c r="T8" s="274"/>
      <c r="U8" s="272" t="s">
        <v>190</v>
      </c>
      <c r="V8" s="273"/>
      <c r="W8" s="274"/>
      <c r="X8" s="281" t="s">
        <v>191</v>
      </c>
      <c r="Y8" s="273"/>
      <c r="Z8" s="282"/>
    </row>
    <row r="9" spans="1:26" ht="33" customHeight="1">
      <c r="B9" s="96" t="s">
        <v>1</v>
      </c>
      <c r="C9" s="285">
        <f>SUM(F9:Z9)</f>
        <v>845000</v>
      </c>
      <c r="D9" s="285"/>
      <c r="E9" s="285"/>
      <c r="F9" s="275">
        <v>135000</v>
      </c>
      <c r="G9" s="275"/>
      <c r="H9" s="276"/>
      <c r="I9" s="275">
        <v>100000</v>
      </c>
      <c r="J9" s="275"/>
      <c r="K9" s="276"/>
      <c r="L9" s="275">
        <v>50000</v>
      </c>
      <c r="M9" s="275"/>
      <c r="N9" s="276"/>
      <c r="O9" s="275">
        <v>40000</v>
      </c>
      <c r="P9" s="275"/>
      <c r="Q9" s="276"/>
      <c r="R9" s="275">
        <v>100000</v>
      </c>
      <c r="S9" s="275"/>
      <c r="T9" s="276"/>
      <c r="U9" s="275">
        <v>235000</v>
      </c>
      <c r="V9" s="275"/>
      <c r="W9" s="276"/>
      <c r="X9" s="283">
        <v>185000</v>
      </c>
      <c r="Y9" s="275"/>
      <c r="Z9" s="284"/>
    </row>
    <row r="10" spans="1:26" ht="33" customHeight="1">
      <c r="B10" s="96" t="s">
        <v>2</v>
      </c>
      <c r="C10" s="277" t="s">
        <v>248</v>
      </c>
      <c r="D10" s="277"/>
      <c r="E10" s="277"/>
      <c r="F10" s="277" t="str">
        <f>'Media Daily Summary'!C5</f>
        <v>9/7-9/15</v>
      </c>
      <c r="G10" s="277"/>
      <c r="H10" s="278"/>
      <c r="I10" s="277" t="str">
        <f>'Media Daily Summary'!R5</f>
        <v>9/7-10/6</v>
      </c>
      <c r="J10" s="277"/>
      <c r="K10" s="278"/>
      <c r="L10" s="277" t="str">
        <f>'Media Daily Summary'!J5</f>
        <v>8/27-9/5</v>
      </c>
      <c r="M10" s="277"/>
      <c r="N10" s="278"/>
      <c r="O10" s="277">
        <f>'Media Daily Summary'!M5</f>
        <v>44064</v>
      </c>
      <c r="P10" s="277"/>
      <c r="Q10" s="278"/>
      <c r="R10" s="277" t="str">
        <f>'Media Daily Summary'!N5</f>
        <v>8/25-8/31</v>
      </c>
      <c r="S10" s="277"/>
      <c r="T10" s="278"/>
      <c r="U10" s="277" t="str">
        <f>'Media Daily Summary'!R5</f>
        <v>9/7-10/6</v>
      </c>
      <c r="V10" s="277"/>
      <c r="W10" s="278"/>
      <c r="X10" s="279" t="str">
        <f>'Media Daily Summary'!V5</f>
        <v>9/17-10/1</v>
      </c>
      <c r="Y10" s="277"/>
      <c r="Z10" s="280"/>
    </row>
    <row r="11" spans="1:26" ht="28.5" customHeight="1">
      <c r="B11" s="97"/>
      <c r="C11" s="79" t="s">
        <v>3</v>
      </c>
      <c r="D11" s="80" t="s">
        <v>4</v>
      </c>
      <c r="E11" s="81" t="s">
        <v>5</v>
      </c>
      <c r="F11" s="79" t="s">
        <v>3</v>
      </c>
      <c r="G11" s="80" t="s">
        <v>4</v>
      </c>
      <c r="H11" s="167" t="s">
        <v>6</v>
      </c>
      <c r="I11" s="79" t="s">
        <v>3</v>
      </c>
      <c r="J11" s="80" t="s">
        <v>4</v>
      </c>
      <c r="K11" s="167" t="s">
        <v>6</v>
      </c>
      <c r="L11" s="79" t="s">
        <v>3</v>
      </c>
      <c r="M11" s="80" t="s">
        <v>4</v>
      </c>
      <c r="N11" s="167" t="s">
        <v>6</v>
      </c>
      <c r="O11" s="79" t="s">
        <v>3</v>
      </c>
      <c r="P11" s="80" t="s">
        <v>4</v>
      </c>
      <c r="Q11" s="167" t="s">
        <v>6</v>
      </c>
      <c r="R11" s="79" t="s">
        <v>3</v>
      </c>
      <c r="S11" s="80" t="s">
        <v>4</v>
      </c>
      <c r="T11" s="167" t="s">
        <v>6</v>
      </c>
      <c r="U11" s="79" t="s">
        <v>3</v>
      </c>
      <c r="V11" s="80" t="s">
        <v>4</v>
      </c>
      <c r="W11" s="167" t="s">
        <v>6</v>
      </c>
      <c r="X11" s="161" t="s">
        <v>3</v>
      </c>
      <c r="Y11" s="80" t="s">
        <v>4</v>
      </c>
      <c r="Z11" s="98" t="s">
        <v>6</v>
      </c>
    </row>
    <row r="12" spans="1:26" s="8" customFormat="1" ht="33" customHeight="1">
      <c r="B12" s="99" t="s">
        <v>7</v>
      </c>
      <c r="C12" s="140">
        <f t="shared" ref="C12:C13" si="0">SUMIF($F$11:$Z$11,$C$11,F12:Z12)</f>
        <v>56686666.666666664</v>
      </c>
      <c r="D12" s="140">
        <f>SUMIF($F$11:$Z$11,$D$11,F12:Z12)</f>
        <v>61415156</v>
      </c>
      <c r="E12" s="205">
        <f t="shared" ref="E12:E13" si="1">D12/C12</f>
        <v>1.083414489003881</v>
      </c>
      <c r="F12" s="140">
        <f>'Media Daily Summary'!C7</f>
        <v>1620000</v>
      </c>
      <c r="G12" s="140">
        <f>'Media Daily Summary'!C9</f>
        <v>2076903</v>
      </c>
      <c r="H12" s="207">
        <f>G12/F12</f>
        <v>1.282038888888889</v>
      </c>
      <c r="I12" s="140" t="s">
        <v>8</v>
      </c>
      <c r="J12" s="140">
        <f>'Media Daily Summary'!G9</f>
        <v>555487</v>
      </c>
      <c r="K12" s="207" t="s">
        <v>151</v>
      </c>
      <c r="L12" s="140">
        <f>'Media Daily Summary'!J7</f>
        <v>166666.66666666666</v>
      </c>
      <c r="M12" s="140">
        <f>'Media Daily Summary'!J9</f>
        <v>420235</v>
      </c>
      <c r="N12" s="207">
        <f>M12/L12</f>
        <v>2.5214099999999999</v>
      </c>
      <c r="O12" s="140" t="s">
        <v>8</v>
      </c>
      <c r="P12" s="140" t="s">
        <v>187</v>
      </c>
      <c r="Q12" s="207" t="s">
        <v>11</v>
      </c>
      <c r="R12" s="140">
        <f>'Media Daily Summary'!N7</f>
        <v>2000000</v>
      </c>
      <c r="S12" s="140">
        <f>'Media Daily Summary'!N9</f>
        <v>2131017</v>
      </c>
      <c r="T12" s="207">
        <f t="shared" ref="T12:T13" si="2">S12/R12</f>
        <v>1.0655085</v>
      </c>
      <c r="U12" s="140">
        <f>'Media Daily Summary'!R7</f>
        <v>2500000</v>
      </c>
      <c r="V12" s="140">
        <f>'Media Daily Summary'!R9</f>
        <v>2532157</v>
      </c>
      <c r="W12" s="207">
        <f>V12/U12</f>
        <v>1.0128628</v>
      </c>
      <c r="X12" s="162">
        <f>'Media Daily Summary'!V7</f>
        <v>50400000</v>
      </c>
      <c r="Y12" s="140">
        <f>'Media Daily Summary'!V9</f>
        <v>53699357</v>
      </c>
      <c r="Z12" s="209">
        <f t="shared" ref="Z12:Z13" si="3">Y12/X12</f>
        <v>1.0654634325396826</v>
      </c>
    </row>
    <row r="13" spans="1:26" s="9" customFormat="1" ht="33" customHeight="1">
      <c r="B13" s="99" t="s">
        <v>9</v>
      </c>
      <c r="C13" s="140">
        <f t="shared" si="0"/>
        <v>54156.666666666672</v>
      </c>
      <c r="D13" s="140">
        <f>SUMIF($F$11:$Z$11,$D$11,F13:Z13)</f>
        <v>98141</v>
      </c>
      <c r="E13" s="205">
        <f t="shared" si="1"/>
        <v>1.8121684003200589</v>
      </c>
      <c r="F13" s="140">
        <f>'Media Daily Summary'!D7</f>
        <v>22240</v>
      </c>
      <c r="G13" s="140">
        <f>'Media Daily Summary'!D9</f>
        <v>23848</v>
      </c>
      <c r="H13" s="207">
        <f>G13/F13</f>
        <v>1.0723021582733814</v>
      </c>
      <c r="I13" s="140">
        <f>'Media Daily Summary'!H7</f>
        <v>16666.666666666668</v>
      </c>
      <c r="J13" s="140">
        <f>'Media Daily Summary'!H9</f>
        <v>16815</v>
      </c>
      <c r="K13" s="207">
        <f>J13/I13</f>
        <v>1.0088999999999999</v>
      </c>
      <c r="L13" s="140" t="s">
        <v>150</v>
      </c>
      <c r="M13" s="140">
        <f>'Media Daily Summary'!K9</f>
        <v>21922</v>
      </c>
      <c r="N13" s="207" t="s">
        <v>11</v>
      </c>
      <c r="O13" s="140" t="s">
        <v>8</v>
      </c>
      <c r="P13" s="140" t="s">
        <v>8</v>
      </c>
      <c r="Q13" s="207" t="s">
        <v>8</v>
      </c>
      <c r="R13" s="140">
        <f>'Media Daily Summary'!O7</f>
        <v>3000</v>
      </c>
      <c r="S13" s="140">
        <f>'Media Daily Summary'!O9</f>
        <v>10571</v>
      </c>
      <c r="T13" s="207">
        <f t="shared" si="2"/>
        <v>3.5236666666666667</v>
      </c>
      <c r="U13" s="140" t="s">
        <v>150</v>
      </c>
      <c r="V13" s="140">
        <f>'Media Daily Summary'!S9</f>
        <v>4072</v>
      </c>
      <c r="W13" s="207" t="s">
        <v>11</v>
      </c>
      <c r="X13" s="162">
        <f>'Media Daily Summary'!W7</f>
        <v>12250</v>
      </c>
      <c r="Y13" s="140">
        <f>'Media Daily Summary'!W9</f>
        <v>20913</v>
      </c>
      <c r="Z13" s="209">
        <f t="shared" si="3"/>
        <v>1.7071836734693877</v>
      </c>
    </row>
    <row r="14" spans="1:26" s="9" customFormat="1" ht="33" customHeight="1">
      <c r="B14" s="99" t="s">
        <v>177</v>
      </c>
      <c r="C14" s="140">
        <f>SUMIF($F$11:$Z$11,$C$11,F14:Z14)</f>
        <v>170000</v>
      </c>
      <c r="D14" s="140">
        <f>SUMIF($F$11:$Z$11,$D$11,F14:Z14)</f>
        <v>206749</v>
      </c>
      <c r="E14" s="205">
        <f>D14/C14</f>
        <v>1.2161705882352942</v>
      </c>
      <c r="F14" s="140">
        <f>'Media Daily Summary'!E7</f>
        <v>50000</v>
      </c>
      <c r="G14" s="140">
        <f>'Media Daily Summary'!E9</f>
        <v>53033</v>
      </c>
      <c r="H14" s="207">
        <f>G14/F14</f>
        <v>1.0606599999999999</v>
      </c>
      <c r="I14" s="140" t="s">
        <v>180</v>
      </c>
      <c r="J14" s="140" t="s">
        <v>181</v>
      </c>
      <c r="K14" s="207" t="s">
        <v>182</v>
      </c>
      <c r="L14" s="140" t="s">
        <v>184</v>
      </c>
      <c r="M14" s="140" t="s">
        <v>180</v>
      </c>
      <c r="N14" s="207" t="s">
        <v>185</v>
      </c>
      <c r="O14" s="140">
        <f>'Media Daily Summary'!M7</f>
        <v>20000</v>
      </c>
      <c r="P14" s="140">
        <f>'Media Daily Summary'!M9</f>
        <v>30131</v>
      </c>
      <c r="Q14" s="207">
        <f>P14/O14</f>
        <v>1.5065500000000001</v>
      </c>
      <c r="R14" s="140">
        <f>'Media Daily Summary'!P7</f>
        <v>15000</v>
      </c>
      <c r="S14" s="140">
        <f>'Media Daily Summary'!P9</f>
        <v>16102</v>
      </c>
      <c r="T14" s="207">
        <f>S14/R14</f>
        <v>1.0734666666666666</v>
      </c>
      <c r="U14" s="140">
        <f>'Media Daily Summary'!T7</f>
        <v>50000</v>
      </c>
      <c r="V14" s="140">
        <f>'Media Daily Summary'!T9</f>
        <v>59501</v>
      </c>
      <c r="W14" s="207">
        <f>V14/U14</f>
        <v>1.1900200000000001</v>
      </c>
      <c r="X14" s="162">
        <f>'Media Daily Summary'!X7</f>
        <v>35000</v>
      </c>
      <c r="Y14" s="140">
        <f>'Media Daily Summary'!X9</f>
        <v>47982</v>
      </c>
      <c r="Z14" s="209">
        <f>Y14/X14</f>
        <v>1.3709142857142858</v>
      </c>
    </row>
    <row r="15" spans="1:26" s="10" customFormat="1" ht="33" customHeight="1">
      <c r="B15" s="100" t="s">
        <v>12</v>
      </c>
      <c r="C15" s="82" t="s">
        <v>150</v>
      </c>
      <c r="D15" s="82">
        <f>D13/D12</f>
        <v>1.5979931728904182E-3</v>
      </c>
      <c r="E15" s="205" t="s">
        <v>13</v>
      </c>
      <c r="F15" s="83" t="s">
        <v>150</v>
      </c>
      <c r="G15" s="83">
        <f>G13/G12</f>
        <v>1.1482481367690258E-2</v>
      </c>
      <c r="H15" s="207" t="s">
        <v>11</v>
      </c>
      <c r="I15" s="83" t="s">
        <v>150</v>
      </c>
      <c r="J15" s="83">
        <f>J13/J12</f>
        <v>3.0270735408749441E-2</v>
      </c>
      <c r="K15" s="207" t="s">
        <v>11</v>
      </c>
      <c r="L15" s="83" t="s">
        <v>150</v>
      </c>
      <c r="M15" s="83">
        <f>M13/M12</f>
        <v>5.2166049948243247E-2</v>
      </c>
      <c r="N15" s="207" t="s">
        <v>11</v>
      </c>
      <c r="O15" s="83" t="s">
        <v>150</v>
      </c>
      <c r="P15" s="83" t="s">
        <v>188</v>
      </c>
      <c r="Q15" s="207" t="s">
        <v>11</v>
      </c>
      <c r="R15" s="83" t="s">
        <v>150</v>
      </c>
      <c r="S15" s="83">
        <f>S13/S12</f>
        <v>4.9605423138341931E-3</v>
      </c>
      <c r="T15" s="207" t="s">
        <v>11</v>
      </c>
      <c r="U15" s="83" t="s">
        <v>150</v>
      </c>
      <c r="V15" s="83">
        <f>V13/V12</f>
        <v>1.6081151366206755E-3</v>
      </c>
      <c r="W15" s="207" t="s">
        <v>11</v>
      </c>
      <c r="X15" s="163" t="s">
        <v>152</v>
      </c>
      <c r="Y15" s="83">
        <f>Y13/Y12</f>
        <v>3.8944600398101604E-4</v>
      </c>
      <c r="Z15" s="209" t="s">
        <v>11</v>
      </c>
    </row>
    <row r="16" spans="1:26" s="10" customFormat="1" ht="33" hidden="1" customHeight="1">
      <c r="B16" s="100" t="s">
        <v>56</v>
      </c>
      <c r="C16" s="82" t="s">
        <v>152</v>
      </c>
      <c r="D16" s="82">
        <f>D14/D12</f>
        <v>3.3664165894164628E-3</v>
      </c>
      <c r="E16" s="205" t="s">
        <v>13</v>
      </c>
      <c r="F16" s="83" t="s">
        <v>150</v>
      </c>
      <c r="G16" s="83">
        <f>G14/G12</f>
        <v>2.5534654242398418E-2</v>
      </c>
      <c r="H16" s="207" t="s">
        <v>11</v>
      </c>
      <c r="I16" s="83" t="s">
        <v>152</v>
      </c>
      <c r="J16" s="83" t="e">
        <f>J14/J12</f>
        <v>#VALUE!</v>
      </c>
      <c r="K16" s="207" t="s">
        <v>11</v>
      </c>
      <c r="L16" s="83" t="s">
        <v>150</v>
      </c>
      <c r="M16" s="83" t="e">
        <f>M14/M12</f>
        <v>#VALUE!</v>
      </c>
      <c r="N16" s="207" t="s">
        <v>11</v>
      </c>
      <c r="O16" s="83" t="s">
        <v>150</v>
      </c>
      <c r="P16" s="83" t="e">
        <f>P14/P12</f>
        <v>#VALUE!</v>
      </c>
      <c r="Q16" s="207" t="s">
        <v>11</v>
      </c>
      <c r="R16" s="83" t="s">
        <v>150</v>
      </c>
      <c r="S16" s="83">
        <f>S14/S12</f>
        <v>7.5560166812371748E-3</v>
      </c>
      <c r="T16" s="207" t="s">
        <v>11</v>
      </c>
      <c r="U16" s="83" t="s">
        <v>150</v>
      </c>
      <c r="V16" s="83">
        <f>V14/V12</f>
        <v>2.3498148021627412E-2</v>
      </c>
      <c r="W16" s="207" t="s">
        <v>11</v>
      </c>
      <c r="X16" s="163" t="s">
        <v>153</v>
      </c>
      <c r="Y16" s="83">
        <f>Y14/Y12</f>
        <v>8.9353025214063554E-4</v>
      </c>
      <c r="Z16" s="209" t="s">
        <v>11</v>
      </c>
    </row>
    <row r="17" spans="2:26" s="10" customFormat="1" ht="33" hidden="1" customHeight="1">
      <c r="B17" s="107" t="s">
        <v>14</v>
      </c>
      <c r="C17" s="108">
        <f>C9/C14</f>
        <v>4.9705882352941178</v>
      </c>
      <c r="D17" s="108">
        <f>C9/D14</f>
        <v>4.0870814369114239</v>
      </c>
      <c r="E17" s="205" t="s">
        <v>11</v>
      </c>
      <c r="F17" s="109">
        <f>F9/F14</f>
        <v>2.7</v>
      </c>
      <c r="G17" s="109">
        <f>F9/G14</f>
        <v>2.5455848245432091</v>
      </c>
      <c r="H17" s="207" t="s">
        <v>11</v>
      </c>
      <c r="I17" s="109" t="e">
        <f>I9/I14</f>
        <v>#VALUE!</v>
      </c>
      <c r="J17" s="109" t="e">
        <f>I9/J14</f>
        <v>#VALUE!</v>
      </c>
      <c r="K17" s="207" t="s">
        <v>11</v>
      </c>
      <c r="L17" s="109" t="e">
        <f>L9/L14</f>
        <v>#VALUE!</v>
      </c>
      <c r="M17" s="109" t="e">
        <f>L9/M14</f>
        <v>#VALUE!</v>
      </c>
      <c r="N17" s="207" t="s">
        <v>11</v>
      </c>
      <c r="O17" s="109">
        <f>O9/O14</f>
        <v>2</v>
      </c>
      <c r="P17" s="109">
        <f>O9/P14</f>
        <v>1.3275364242806411</v>
      </c>
      <c r="Q17" s="207" t="s">
        <v>11</v>
      </c>
      <c r="R17" s="109">
        <f>R9/R14</f>
        <v>6.666666666666667</v>
      </c>
      <c r="S17" s="109">
        <f>R9/S14</f>
        <v>6.210408644888834</v>
      </c>
      <c r="T17" s="207" t="s">
        <v>11</v>
      </c>
      <c r="U17" s="109">
        <f>U9/U14</f>
        <v>4.7</v>
      </c>
      <c r="V17" s="109">
        <f>U9/V14</f>
        <v>3.9495134535554026</v>
      </c>
      <c r="W17" s="207" t="s">
        <v>11</v>
      </c>
      <c r="X17" s="164">
        <f>X9/X14</f>
        <v>5.2857142857142856</v>
      </c>
      <c r="Y17" s="109">
        <f>X9/Y14</f>
        <v>3.8556125213621777</v>
      </c>
      <c r="Z17" s="209" t="s">
        <v>11</v>
      </c>
    </row>
    <row r="18" spans="2:26" s="11" customFormat="1" ht="33" customHeight="1">
      <c r="B18" s="107" t="s">
        <v>15</v>
      </c>
      <c r="C18" s="110">
        <f>C9/C12*1000</f>
        <v>14.906503586969306</v>
      </c>
      <c r="D18" s="110">
        <f>C9/D12*1000</f>
        <v>13.758818751514692</v>
      </c>
      <c r="E18" s="205" t="s">
        <v>13</v>
      </c>
      <c r="F18" s="110">
        <f>F9/F12*1000</f>
        <v>83.333333333333329</v>
      </c>
      <c r="G18" s="110">
        <f>F9/G12*1000</f>
        <v>65.000628339407285</v>
      </c>
      <c r="H18" s="207" t="s">
        <v>11</v>
      </c>
      <c r="I18" s="110" t="s">
        <v>150</v>
      </c>
      <c r="J18" s="110">
        <f>I9/J12*1000</f>
        <v>180.02221474129905</v>
      </c>
      <c r="K18" s="207" t="s">
        <v>11</v>
      </c>
      <c r="L18" s="110">
        <f>L9/L12*1000</f>
        <v>300.00000000000006</v>
      </c>
      <c r="M18" s="110">
        <f>L9/M12*1000</f>
        <v>118.98104631932132</v>
      </c>
      <c r="N18" s="207" t="s">
        <v>11</v>
      </c>
      <c r="O18" s="110" t="s">
        <v>150</v>
      </c>
      <c r="P18" s="110" t="s">
        <v>180</v>
      </c>
      <c r="Q18" s="207" t="s">
        <v>11</v>
      </c>
      <c r="R18" s="110">
        <f>R9/R12*1000</f>
        <v>50</v>
      </c>
      <c r="S18" s="110">
        <f>R9/S12*1000</f>
        <v>46.925951318079584</v>
      </c>
      <c r="T18" s="207" t="s">
        <v>11</v>
      </c>
      <c r="U18" s="110">
        <f>U9/U12*1000</f>
        <v>94</v>
      </c>
      <c r="V18" s="110">
        <f>U9/V12*1000</f>
        <v>92.806251745053714</v>
      </c>
      <c r="W18" s="207" t="s">
        <v>11</v>
      </c>
      <c r="X18" s="165">
        <f>X9/X12*1000</f>
        <v>3.6706349206349205</v>
      </c>
      <c r="Y18" s="110">
        <f>X9/Y12*1000</f>
        <v>3.4451064283693378</v>
      </c>
      <c r="Z18" s="209" t="s">
        <v>11</v>
      </c>
    </row>
    <row r="19" spans="2:26" s="11" customFormat="1" ht="33" customHeight="1" thickBot="1">
      <c r="B19" s="111" t="s">
        <v>16</v>
      </c>
      <c r="C19" s="112">
        <f>C9/C13</f>
        <v>15.602880531790483</v>
      </c>
      <c r="D19" s="112">
        <f>$C$9/D13</f>
        <v>8.6100610346338424</v>
      </c>
      <c r="E19" s="206" t="s">
        <v>8</v>
      </c>
      <c r="F19" s="112" t="s">
        <v>152</v>
      </c>
      <c r="G19" s="112">
        <f>F9/G13</f>
        <v>5.660852063066085</v>
      </c>
      <c r="H19" s="208" t="s">
        <v>8</v>
      </c>
      <c r="I19" s="112">
        <f>I9/I13</f>
        <v>6</v>
      </c>
      <c r="J19" s="112">
        <f>I9/J13</f>
        <v>5.9470710674992562</v>
      </c>
      <c r="K19" s="208" t="s">
        <v>8</v>
      </c>
      <c r="L19" s="112" t="s">
        <v>150</v>
      </c>
      <c r="M19" s="112">
        <f>L9/M13</f>
        <v>2.2808137943618285</v>
      </c>
      <c r="N19" s="208" t="s">
        <v>8</v>
      </c>
      <c r="O19" s="112" t="s">
        <v>150</v>
      </c>
      <c r="P19" s="112" t="s">
        <v>180</v>
      </c>
      <c r="Q19" s="208" t="s">
        <v>8</v>
      </c>
      <c r="R19" s="112" t="s">
        <v>150</v>
      </c>
      <c r="S19" s="112">
        <f>R9/S13</f>
        <v>9.4598429666067538</v>
      </c>
      <c r="T19" s="208" t="s">
        <v>8</v>
      </c>
      <c r="U19" s="112" t="s">
        <v>150</v>
      </c>
      <c r="V19" s="112">
        <f>U9/V13</f>
        <v>57.711198428290764</v>
      </c>
      <c r="W19" s="208" t="s">
        <v>8</v>
      </c>
      <c r="X19" s="166" t="s">
        <v>152</v>
      </c>
      <c r="Y19" s="112">
        <f>X9/Y13</f>
        <v>8.8461722373643195</v>
      </c>
      <c r="Z19" s="210" t="s">
        <v>8</v>
      </c>
    </row>
    <row r="20" spans="2:26" ht="20.25" customHeight="1">
      <c r="G20" s="127"/>
      <c r="J20" s="127"/>
      <c r="M20" s="127"/>
      <c r="P20" s="127"/>
      <c r="S20" s="127"/>
      <c r="V20" s="127"/>
      <c r="Y20" s="127"/>
    </row>
  </sheetData>
  <mergeCells count="28">
    <mergeCell ref="U8:W8"/>
    <mergeCell ref="R9:T9"/>
    <mergeCell ref="U9:W9"/>
    <mergeCell ref="R10:T10"/>
    <mergeCell ref="U10:W10"/>
    <mergeCell ref="C10:E10"/>
    <mergeCell ref="C9:E9"/>
    <mergeCell ref="A3:E3"/>
    <mergeCell ref="A4:E4"/>
    <mergeCell ref="A5:E5"/>
    <mergeCell ref="A6:E6"/>
    <mergeCell ref="C8:E8"/>
    <mergeCell ref="F8:H8"/>
    <mergeCell ref="F9:H9"/>
    <mergeCell ref="F10:H10"/>
    <mergeCell ref="X10:Z10"/>
    <mergeCell ref="X8:Z8"/>
    <mergeCell ref="X9:Z9"/>
    <mergeCell ref="I8:K8"/>
    <mergeCell ref="I9:K9"/>
    <mergeCell ref="I10:K10"/>
    <mergeCell ref="L8:N8"/>
    <mergeCell ref="O8:Q8"/>
    <mergeCell ref="L9:N9"/>
    <mergeCell ref="O9:Q9"/>
    <mergeCell ref="L10:N10"/>
    <mergeCell ref="O10:Q10"/>
    <mergeCell ref="R8:T8"/>
  </mergeCells>
  <phoneticPr fontId="3" type="noConversion"/>
  <pageMargins left="0" right="0" top="0.19685039370078741" bottom="0.19685039370078741" header="0.51181102362204722" footer="0.51181102362204722"/>
  <pageSetup paperSize="9" scale="5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8"/>
  <sheetViews>
    <sheetView zoomScale="70" zoomScaleNormal="70" workbookViewId="0">
      <pane xSplit="2" ySplit="9" topLeftCell="Q34" activePane="bottomRight" state="frozen"/>
      <selection activeCell="C5" activeCellId="2" sqref="I5 F5 C5"/>
      <selection pane="topRight" activeCell="C5" activeCellId="2" sqref="I5 F5 C5"/>
      <selection pane="bottomLeft" activeCell="C5" activeCellId="2" sqref="I5 F5 C5"/>
      <selection pane="bottomRight" activeCell="AA46" sqref="AA46"/>
    </sheetView>
  </sheetViews>
  <sheetFormatPr defaultColWidth="12.3984375" defaultRowHeight="13.5"/>
  <cols>
    <col min="1" max="2" width="12.3984375" style="12" customWidth="1"/>
    <col min="3" max="3" width="16" style="22" customWidth="1"/>
    <col min="4" max="4" width="12" style="22" customWidth="1"/>
    <col min="5" max="5" width="10.265625" style="22" customWidth="1"/>
    <col min="6" max="6" width="14.265625" style="22" customWidth="1"/>
    <col min="7" max="7" width="12.3984375" style="23" customWidth="1"/>
    <col min="8" max="8" width="12.3984375" style="138" customWidth="1"/>
    <col min="9" max="9" width="10.265625" style="149" customWidth="1"/>
    <col min="10" max="10" width="16.86328125" style="22" customWidth="1"/>
    <col min="11" max="11" width="12.265625" style="22" customWidth="1"/>
    <col min="12" max="12" width="11.3984375" style="22" customWidth="1"/>
    <col min="13" max="13" width="12.86328125" style="22" bestFit="1" customWidth="1"/>
    <col min="14" max="14" width="12.3984375" style="23" customWidth="1"/>
    <col min="15" max="15" width="11.86328125" style="138" customWidth="1"/>
    <col min="16" max="16" width="9.86328125" style="149" customWidth="1"/>
    <col min="17" max="17" width="16.46484375" style="22" customWidth="1"/>
    <col min="18" max="18" width="12.1328125" style="22" customWidth="1"/>
    <col min="19" max="19" width="9.59765625" style="22" customWidth="1"/>
    <col min="20" max="20" width="12.86328125" style="22" bestFit="1" customWidth="1"/>
    <col min="21" max="21" width="10" style="23" customWidth="1"/>
    <col min="22" max="22" width="12.3984375" style="138" customWidth="1"/>
    <col min="23" max="23" width="9.46484375" style="149" customWidth="1"/>
    <col min="24" max="24" width="16.1328125" style="22" customWidth="1"/>
    <col min="25" max="25" width="12" style="22" customWidth="1"/>
    <col min="26" max="26" width="11.59765625" style="22" customWidth="1"/>
    <col min="27" max="27" width="11.73046875" style="22" customWidth="1"/>
    <col min="28" max="28" width="12.3984375" style="23" customWidth="1"/>
    <col min="29" max="29" width="12.3984375" style="138" customWidth="1"/>
    <col min="30" max="30" width="12.3984375" style="149" customWidth="1"/>
    <col min="31" max="31" width="14.3984375" style="22" customWidth="1"/>
    <col min="32" max="32" width="11.46484375" style="22" customWidth="1"/>
    <col min="33" max="33" width="10.3984375" style="22" customWidth="1"/>
    <col min="34" max="34" width="16.46484375" style="22" customWidth="1"/>
    <col min="35" max="35" width="12.3984375" style="22" customWidth="1"/>
    <col min="36" max="36" width="12.3984375" style="23" customWidth="1"/>
    <col min="37" max="37" width="13.46484375" style="22" customWidth="1"/>
    <col min="38" max="38" width="14" style="22" customWidth="1"/>
    <col min="39" max="39" width="9.86328125" style="25" customWidth="1"/>
    <col min="40" max="40" width="10" style="25" customWidth="1"/>
    <col min="41" max="265" width="12.3984375" style="12"/>
    <col min="266" max="267" width="12.3984375" style="12" customWidth="1"/>
    <col min="268" max="268" width="23.3984375" style="12" bestFit="1" customWidth="1"/>
    <col min="269" max="269" width="12.86328125" style="12" bestFit="1" customWidth="1"/>
    <col min="270" max="272" width="12.3984375" style="12" customWidth="1"/>
    <col min="273" max="273" width="23.3984375" style="12" bestFit="1" customWidth="1"/>
    <col min="274" max="274" width="12.86328125" style="12" bestFit="1" customWidth="1"/>
    <col min="275" max="277" width="12.3984375" style="12" customWidth="1"/>
    <col min="278" max="278" width="23.46484375" style="12" bestFit="1" customWidth="1"/>
    <col min="279" max="279" width="12.86328125" style="12" bestFit="1" customWidth="1"/>
    <col min="280" max="282" width="12.3984375" style="12" customWidth="1"/>
    <col min="283" max="283" width="23.46484375" style="12" bestFit="1" customWidth="1"/>
    <col min="284" max="284" width="12.86328125" style="12" bestFit="1" customWidth="1"/>
    <col min="285" max="287" width="12.3984375" style="12" customWidth="1"/>
    <col min="288" max="288" width="18.59765625" style="12" customWidth="1"/>
    <col min="289" max="292" width="12.3984375" style="12" customWidth="1"/>
    <col min="293" max="294" width="16.1328125" style="12" customWidth="1"/>
    <col min="295" max="296" width="12.3984375" style="12" customWidth="1"/>
    <col min="297" max="521" width="12.3984375" style="12"/>
    <col min="522" max="523" width="12.3984375" style="12" customWidth="1"/>
    <col min="524" max="524" width="23.3984375" style="12" bestFit="1" customWidth="1"/>
    <col min="525" max="525" width="12.86328125" style="12" bestFit="1" customWidth="1"/>
    <col min="526" max="528" width="12.3984375" style="12" customWidth="1"/>
    <col min="529" max="529" width="23.3984375" style="12" bestFit="1" customWidth="1"/>
    <col min="530" max="530" width="12.86328125" style="12" bestFit="1" customWidth="1"/>
    <col min="531" max="533" width="12.3984375" style="12" customWidth="1"/>
    <col min="534" max="534" width="23.46484375" style="12" bestFit="1" customWidth="1"/>
    <col min="535" max="535" width="12.86328125" style="12" bestFit="1" customWidth="1"/>
    <col min="536" max="538" width="12.3984375" style="12" customWidth="1"/>
    <col min="539" max="539" width="23.46484375" style="12" bestFit="1" customWidth="1"/>
    <col min="540" max="540" width="12.86328125" style="12" bestFit="1" customWidth="1"/>
    <col min="541" max="543" width="12.3984375" style="12" customWidth="1"/>
    <col min="544" max="544" width="18.59765625" style="12" customWidth="1"/>
    <col min="545" max="548" width="12.3984375" style="12" customWidth="1"/>
    <col min="549" max="550" width="16.1328125" style="12" customWidth="1"/>
    <col min="551" max="552" width="12.3984375" style="12" customWidth="1"/>
    <col min="553" max="777" width="12.3984375" style="12"/>
    <col min="778" max="779" width="12.3984375" style="12" customWidth="1"/>
    <col min="780" max="780" width="23.3984375" style="12" bestFit="1" customWidth="1"/>
    <col min="781" max="781" width="12.86328125" style="12" bestFit="1" customWidth="1"/>
    <col min="782" max="784" width="12.3984375" style="12" customWidth="1"/>
    <col min="785" max="785" width="23.3984375" style="12" bestFit="1" customWidth="1"/>
    <col min="786" max="786" width="12.86328125" style="12" bestFit="1" customWidth="1"/>
    <col min="787" max="789" width="12.3984375" style="12" customWidth="1"/>
    <col min="790" max="790" width="23.46484375" style="12" bestFit="1" customWidth="1"/>
    <col min="791" max="791" width="12.86328125" style="12" bestFit="1" customWidth="1"/>
    <col min="792" max="794" width="12.3984375" style="12" customWidth="1"/>
    <col min="795" max="795" width="23.46484375" style="12" bestFit="1" customWidth="1"/>
    <col min="796" max="796" width="12.86328125" style="12" bestFit="1" customWidth="1"/>
    <col min="797" max="799" width="12.3984375" style="12" customWidth="1"/>
    <col min="800" max="800" width="18.59765625" style="12" customWidth="1"/>
    <col min="801" max="804" width="12.3984375" style="12" customWidth="1"/>
    <col min="805" max="806" width="16.1328125" style="12" customWidth="1"/>
    <col min="807" max="808" width="12.3984375" style="12" customWidth="1"/>
    <col min="809" max="1033" width="12.3984375" style="12"/>
    <col min="1034" max="1035" width="12.3984375" style="12" customWidth="1"/>
    <col min="1036" max="1036" width="23.3984375" style="12" bestFit="1" customWidth="1"/>
    <col min="1037" max="1037" width="12.86328125" style="12" bestFit="1" customWidth="1"/>
    <col min="1038" max="1040" width="12.3984375" style="12" customWidth="1"/>
    <col min="1041" max="1041" width="23.3984375" style="12" bestFit="1" customWidth="1"/>
    <col min="1042" max="1042" width="12.86328125" style="12" bestFit="1" customWidth="1"/>
    <col min="1043" max="1045" width="12.3984375" style="12" customWidth="1"/>
    <col min="1046" max="1046" width="23.46484375" style="12" bestFit="1" customWidth="1"/>
    <col min="1047" max="1047" width="12.86328125" style="12" bestFit="1" customWidth="1"/>
    <col min="1048" max="1050" width="12.3984375" style="12" customWidth="1"/>
    <col min="1051" max="1051" width="23.46484375" style="12" bestFit="1" customWidth="1"/>
    <col min="1052" max="1052" width="12.86328125" style="12" bestFit="1" customWidth="1"/>
    <col min="1053" max="1055" width="12.3984375" style="12" customWidth="1"/>
    <col min="1056" max="1056" width="18.59765625" style="12" customWidth="1"/>
    <col min="1057" max="1060" width="12.3984375" style="12" customWidth="1"/>
    <col min="1061" max="1062" width="16.1328125" style="12" customWidth="1"/>
    <col min="1063" max="1064" width="12.3984375" style="12" customWidth="1"/>
    <col min="1065" max="1289" width="12.3984375" style="12"/>
    <col min="1290" max="1291" width="12.3984375" style="12" customWidth="1"/>
    <col min="1292" max="1292" width="23.3984375" style="12" bestFit="1" customWidth="1"/>
    <col min="1293" max="1293" width="12.86328125" style="12" bestFit="1" customWidth="1"/>
    <col min="1294" max="1296" width="12.3984375" style="12" customWidth="1"/>
    <col min="1297" max="1297" width="23.3984375" style="12" bestFit="1" customWidth="1"/>
    <col min="1298" max="1298" width="12.86328125" style="12" bestFit="1" customWidth="1"/>
    <col min="1299" max="1301" width="12.3984375" style="12" customWidth="1"/>
    <col min="1302" max="1302" width="23.46484375" style="12" bestFit="1" customWidth="1"/>
    <col min="1303" max="1303" width="12.86328125" style="12" bestFit="1" customWidth="1"/>
    <col min="1304" max="1306" width="12.3984375" style="12" customWidth="1"/>
    <col min="1307" max="1307" width="23.46484375" style="12" bestFit="1" customWidth="1"/>
    <col min="1308" max="1308" width="12.86328125" style="12" bestFit="1" customWidth="1"/>
    <col min="1309" max="1311" width="12.3984375" style="12" customWidth="1"/>
    <col min="1312" max="1312" width="18.59765625" style="12" customWidth="1"/>
    <col min="1313" max="1316" width="12.3984375" style="12" customWidth="1"/>
    <col min="1317" max="1318" width="16.1328125" style="12" customWidth="1"/>
    <col min="1319" max="1320" width="12.3984375" style="12" customWidth="1"/>
    <col min="1321" max="1545" width="12.3984375" style="12"/>
    <col min="1546" max="1547" width="12.3984375" style="12" customWidth="1"/>
    <col min="1548" max="1548" width="23.3984375" style="12" bestFit="1" customWidth="1"/>
    <col min="1549" max="1549" width="12.86328125" style="12" bestFit="1" customWidth="1"/>
    <col min="1550" max="1552" width="12.3984375" style="12" customWidth="1"/>
    <col min="1553" max="1553" width="23.3984375" style="12" bestFit="1" customWidth="1"/>
    <col min="1554" max="1554" width="12.86328125" style="12" bestFit="1" customWidth="1"/>
    <col min="1555" max="1557" width="12.3984375" style="12" customWidth="1"/>
    <col min="1558" max="1558" width="23.46484375" style="12" bestFit="1" customWidth="1"/>
    <col min="1559" max="1559" width="12.86328125" style="12" bestFit="1" customWidth="1"/>
    <col min="1560" max="1562" width="12.3984375" style="12" customWidth="1"/>
    <col min="1563" max="1563" width="23.46484375" style="12" bestFit="1" customWidth="1"/>
    <col min="1564" max="1564" width="12.86328125" style="12" bestFit="1" customWidth="1"/>
    <col min="1565" max="1567" width="12.3984375" style="12" customWidth="1"/>
    <col min="1568" max="1568" width="18.59765625" style="12" customWidth="1"/>
    <col min="1569" max="1572" width="12.3984375" style="12" customWidth="1"/>
    <col min="1573" max="1574" width="16.1328125" style="12" customWidth="1"/>
    <col min="1575" max="1576" width="12.3984375" style="12" customWidth="1"/>
    <col min="1577" max="1801" width="12.3984375" style="12"/>
    <col min="1802" max="1803" width="12.3984375" style="12" customWidth="1"/>
    <col min="1804" max="1804" width="23.3984375" style="12" bestFit="1" customWidth="1"/>
    <col min="1805" max="1805" width="12.86328125" style="12" bestFit="1" customWidth="1"/>
    <col min="1806" max="1808" width="12.3984375" style="12" customWidth="1"/>
    <col min="1809" max="1809" width="23.3984375" style="12" bestFit="1" customWidth="1"/>
    <col min="1810" max="1810" width="12.86328125" style="12" bestFit="1" customWidth="1"/>
    <col min="1811" max="1813" width="12.3984375" style="12" customWidth="1"/>
    <col min="1814" max="1814" width="23.46484375" style="12" bestFit="1" customWidth="1"/>
    <col min="1815" max="1815" width="12.86328125" style="12" bestFit="1" customWidth="1"/>
    <col min="1816" max="1818" width="12.3984375" style="12" customWidth="1"/>
    <col min="1819" max="1819" width="23.46484375" style="12" bestFit="1" customWidth="1"/>
    <col min="1820" max="1820" width="12.86328125" style="12" bestFit="1" customWidth="1"/>
    <col min="1821" max="1823" width="12.3984375" style="12" customWidth="1"/>
    <col min="1824" max="1824" width="18.59765625" style="12" customWidth="1"/>
    <col min="1825" max="1828" width="12.3984375" style="12" customWidth="1"/>
    <col min="1829" max="1830" width="16.1328125" style="12" customWidth="1"/>
    <col min="1831" max="1832" width="12.3984375" style="12" customWidth="1"/>
    <col min="1833" max="2057" width="12.3984375" style="12"/>
    <col min="2058" max="2059" width="12.3984375" style="12" customWidth="1"/>
    <col min="2060" max="2060" width="23.3984375" style="12" bestFit="1" customWidth="1"/>
    <col min="2061" max="2061" width="12.86328125" style="12" bestFit="1" customWidth="1"/>
    <col min="2062" max="2064" width="12.3984375" style="12" customWidth="1"/>
    <col min="2065" max="2065" width="23.3984375" style="12" bestFit="1" customWidth="1"/>
    <col min="2066" max="2066" width="12.86328125" style="12" bestFit="1" customWidth="1"/>
    <col min="2067" max="2069" width="12.3984375" style="12" customWidth="1"/>
    <col min="2070" max="2070" width="23.46484375" style="12" bestFit="1" customWidth="1"/>
    <col min="2071" max="2071" width="12.86328125" style="12" bestFit="1" customWidth="1"/>
    <col min="2072" max="2074" width="12.3984375" style="12" customWidth="1"/>
    <col min="2075" max="2075" width="23.46484375" style="12" bestFit="1" customWidth="1"/>
    <col min="2076" max="2076" width="12.86328125" style="12" bestFit="1" customWidth="1"/>
    <col min="2077" max="2079" width="12.3984375" style="12" customWidth="1"/>
    <col min="2080" max="2080" width="18.59765625" style="12" customWidth="1"/>
    <col min="2081" max="2084" width="12.3984375" style="12" customWidth="1"/>
    <col min="2085" max="2086" width="16.1328125" style="12" customWidth="1"/>
    <col min="2087" max="2088" width="12.3984375" style="12" customWidth="1"/>
    <col min="2089" max="2313" width="12.3984375" style="12"/>
    <col min="2314" max="2315" width="12.3984375" style="12" customWidth="1"/>
    <col min="2316" max="2316" width="23.3984375" style="12" bestFit="1" customWidth="1"/>
    <col min="2317" max="2317" width="12.86328125" style="12" bestFit="1" customWidth="1"/>
    <col min="2318" max="2320" width="12.3984375" style="12" customWidth="1"/>
    <col min="2321" max="2321" width="23.3984375" style="12" bestFit="1" customWidth="1"/>
    <col min="2322" max="2322" width="12.86328125" style="12" bestFit="1" customWidth="1"/>
    <col min="2323" max="2325" width="12.3984375" style="12" customWidth="1"/>
    <col min="2326" max="2326" width="23.46484375" style="12" bestFit="1" customWidth="1"/>
    <col min="2327" max="2327" width="12.86328125" style="12" bestFit="1" customWidth="1"/>
    <col min="2328" max="2330" width="12.3984375" style="12" customWidth="1"/>
    <col min="2331" max="2331" width="23.46484375" style="12" bestFit="1" customWidth="1"/>
    <col min="2332" max="2332" width="12.86328125" style="12" bestFit="1" customWidth="1"/>
    <col min="2333" max="2335" width="12.3984375" style="12" customWidth="1"/>
    <col min="2336" max="2336" width="18.59765625" style="12" customWidth="1"/>
    <col min="2337" max="2340" width="12.3984375" style="12" customWidth="1"/>
    <col min="2341" max="2342" width="16.1328125" style="12" customWidth="1"/>
    <col min="2343" max="2344" width="12.3984375" style="12" customWidth="1"/>
    <col min="2345" max="2569" width="12.3984375" style="12"/>
    <col min="2570" max="2571" width="12.3984375" style="12" customWidth="1"/>
    <col min="2572" max="2572" width="23.3984375" style="12" bestFit="1" customWidth="1"/>
    <col min="2573" max="2573" width="12.86328125" style="12" bestFit="1" customWidth="1"/>
    <col min="2574" max="2576" width="12.3984375" style="12" customWidth="1"/>
    <col min="2577" max="2577" width="23.3984375" style="12" bestFit="1" customWidth="1"/>
    <col min="2578" max="2578" width="12.86328125" style="12" bestFit="1" customWidth="1"/>
    <col min="2579" max="2581" width="12.3984375" style="12" customWidth="1"/>
    <col min="2582" max="2582" width="23.46484375" style="12" bestFit="1" customWidth="1"/>
    <col min="2583" max="2583" width="12.86328125" style="12" bestFit="1" customWidth="1"/>
    <col min="2584" max="2586" width="12.3984375" style="12" customWidth="1"/>
    <col min="2587" max="2587" width="23.46484375" style="12" bestFit="1" customWidth="1"/>
    <col min="2588" max="2588" width="12.86328125" style="12" bestFit="1" customWidth="1"/>
    <col min="2589" max="2591" width="12.3984375" style="12" customWidth="1"/>
    <col min="2592" max="2592" width="18.59765625" style="12" customWidth="1"/>
    <col min="2593" max="2596" width="12.3984375" style="12" customWidth="1"/>
    <col min="2597" max="2598" width="16.1328125" style="12" customWidth="1"/>
    <col min="2599" max="2600" width="12.3984375" style="12" customWidth="1"/>
    <col min="2601" max="2825" width="12.3984375" style="12"/>
    <col min="2826" max="2827" width="12.3984375" style="12" customWidth="1"/>
    <col min="2828" max="2828" width="23.3984375" style="12" bestFit="1" customWidth="1"/>
    <col min="2829" max="2829" width="12.86328125" style="12" bestFit="1" customWidth="1"/>
    <col min="2830" max="2832" width="12.3984375" style="12" customWidth="1"/>
    <col min="2833" max="2833" width="23.3984375" style="12" bestFit="1" customWidth="1"/>
    <col min="2834" max="2834" width="12.86328125" style="12" bestFit="1" customWidth="1"/>
    <col min="2835" max="2837" width="12.3984375" style="12" customWidth="1"/>
    <col min="2838" max="2838" width="23.46484375" style="12" bestFit="1" customWidth="1"/>
    <col min="2839" max="2839" width="12.86328125" style="12" bestFit="1" customWidth="1"/>
    <col min="2840" max="2842" width="12.3984375" style="12" customWidth="1"/>
    <col min="2843" max="2843" width="23.46484375" style="12" bestFit="1" customWidth="1"/>
    <col min="2844" max="2844" width="12.86328125" style="12" bestFit="1" customWidth="1"/>
    <col min="2845" max="2847" width="12.3984375" style="12" customWidth="1"/>
    <col min="2848" max="2848" width="18.59765625" style="12" customWidth="1"/>
    <col min="2849" max="2852" width="12.3984375" style="12" customWidth="1"/>
    <col min="2853" max="2854" width="16.1328125" style="12" customWidth="1"/>
    <col min="2855" max="2856" width="12.3984375" style="12" customWidth="1"/>
    <col min="2857" max="3081" width="12.3984375" style="12"/>
    <col min="3082" max="3083" width="12.3984375" style="12" customWidth="1"/>
    <col min="3084" max="3084" width="23.3984375" style="12" bestFit="1" customWidth="1"/>
    <col min="3085" max="3085" width="12.86328125" style="12" bestFit="1" customWidth="1"/>
    <col min="3086" max="3088" width="12.3984375" style="12" customWidth="1"/>
    <col min="3089" max="3089" width="23.3984375" style="12" bestFit="1" customWidth="1"/>
    <col min="3090" max="3090" width="12.86328125" style="12" bestFit="1" customWidth="1"/>
    <col min="3091" max="3093" width="12.3984375" style="12" customWidth="1"/>
    <col min="3094" max="3094" width="23.46484375" style="12" bestFit="1" customWidth="1"/>
    <col min="3095" max="3095" width="12.86328125" style="12" bestFit="1" customWidth="1"/>
    <col min="3096" max="3098" width="12.3984375" style="12" customWidth="1"/>
    <col min="3099" max="3099" width="23.46484375" style="12" bestFit="1" customWidth="1"/>
    <col min="3100" max="3100" width="12.86328125" style="12" bestFit="1" customWidth="1"/>
    <col min="3101" max="3103" width="12.3984375" style="12" customWidth="1"/>
    <col min="3104" max="3104" width="18.59765625" style="12" customWidth="1"/>
    <col min="3105" max="3108" width="12.3984375" style="12" customWidth="1"/>
    <col min="3109" max="3110" width="16.1328125" style="12" customWidth="1"/>
    <col min="3111" max="3112" width="12.3984375" style="12" customWidth="1"/>
    <col min="3113" max="3337" width="12.3984375" style="12"/>
    <col min="3338" max="3339" width="12.3984375" style="12" customWidth="1"/>
    <col min="3340" max="3340" width="23.3984375" style="12" bestFit="1" customWidth="1"/>
    <col min="3341" max="3341" width="12.86328125" style="12" bestFit="1" customWidth="1"/>
    <col min="3342" max="3344" width="12.3984375" style="12" customWidth="1"/>
    <col min="3345" max="3345" width="23.3984375" style="12" bestFit="1" customWidth="1"/>
    <col min="3346" max="3346" width="12.86328125" style="12" bestFit="1" customWidth="1"/>
    <col min="3347" max="3349" width="12.3984375" style="12" customWidth="1"/>
    <col min="3350" max="3350" width="23.46484375" style="12" bestFit="1" customWidth="1"/>
    <col min="3351" max="3351" width="12.86328125" style="12" bestFit="1" customWidth="1"/>
    <col min="3352" max="3354" width="12.3984375" style="12" customWidth="1"/>
    <col min="3355" max="3355" width="23.46484375" style="12" bestFit="1" customWidth="1"/>
    <col min="3356" max="3356" width="12.86328125" style="12" bestFit="1" customWidth="1"/>
    <col min="3357" max="3359" width="12.3984375" style="12" customWidth="1"/>
    <col min="3360" max="3360" width="18.59765625" style="12" customWidth="1"/>
    <col min="3361" max="3364" width="12.3984375" style="12" customWidth="1"/>
    <col min="3365" max="3366" width="16.1328125" style="12" customWidth="1"/>
    <col min="3367" max="3368" width="12.3984375" style="12" customWidth="1"/>
    <col min="3369" max="3593" width="12.3984375" style="12"/>
    <col min="3594" max="3595" width="12.3984375" style="12" customWidth="1"/>
    <col min="3596" max="3596" width="23.3984375" style="12" bestFit="1" customWidth="1"/>
    <col min="3597" max="3597" width="12.86328125" style="12" bestFit="1" customWidth="1"/>
    <col min="3598" max="3600" width="12.3984375" style="12" customWidth="1"/>
    <col min="3601" max="3601" width="23.3984375" style="12" bestFit="1" customWidth="1"/>
    <col min="3602" max="3602" width="12.86328125" style="12" bestFit="1" customWidth="1"/>
    <col min="3603" max="3605" width="12.3984375" style="12" customWidth="1"/>
    <col min="3606" max="3606" width="23.46484375" style="12" bestFit="1" customWidth="1"/>
    <col min="3607" max="3607" width="12.86328125" style="12" bestFit="1" customWidth="1"/>
    <col min="3608" max="3610" width="12.3984375" style="12" customWidth="1"/>
    <col min="3611" max="3611" width="23.46484375" style="12" bestFit="1" customWidth="1"/>
    <col min="3612" max="3612" width="12.86328125" style="12" bestFit="1" customWidth="1"/>
    <col min="3613" max="3615" width="12.3984375" style="12" customWidth="1"/>
    <col min="3616" max="3616" width="18.59765625" style="12" customWidth="1"/>
    <col min="3617" max="3620" width="12.3984375" style="12" customWidth="1"/>
    <col min="3621" max="3622" width="16.1328125" style="12" customWidth="1"/>
    <col min="3623" max="3624" width="12.3984375" style="12" customWidth="1"/>
    <col min="3625" max="3849" width="12.3984375" style="12"/>
    <col min="3850" max="3851" width="12.3984375" style="12" customWidth="1"/>
    <col min="3852" max="3852" width="23.3984375" style="12" bestFit="1" customWidth="1"/>
    <col min="3853" max="3853" width="12.86328125" style="12" bestFit="1" customWidth="1"/>
    <col min="3854" max="3856" width="12.3984375" style="12" customWidth="1"/>
    <col min="3857" max="3857" width="23.3984375" style="12" bestFit="1" customWidth="1"/>
    <col min="3858" max="3858" width="12.86328125" style="12" bestFit="1" customWidth="1"/>
    <col min="3859" max="3861" width="12.3984375" style="12" customWidth="1"/>
    <col min="3862" max="3862" width="23.46484375" style="12" bestFit="1" customWidth="1"/>
    <col min="3863" max="3863" width="12.86328125" style="12" bestFit="1" customWidth="1"/>
    <col min="3864" max="3866" width="12.3984375" style="12" customWidth="1"/>
    <col min="3867" max="3867" width="23.46484375" style="12" bestFit="1" customWidth="1"/>
    <col min="3868" max="3868" width="12.86328125" style="12" bestFit="1" customWidth="1"/>
    <col min="3869" max="3871" width="12.3984375" style="12" customWidth="1"/>
    <col min="3872" max="3872" width="18.59765625" style="12" customWidth="1"/>
    <col min="3873" max="3876" width="12.3984375" style="12" customWidth="1"/>
    <col min="3877" max="3878" width="16.1328125" style="12" customWidth="1"/>
    <col min="3879" max="3880" width="12.3984375" style="12" customWidth="1"/>
    <col min="3881" max="4105" width="12.3984375" style="12"/>
    <col min="4106" max="4107" width="12.3984375" style="12" customWidth="1"/>
    <col min="4108" max="4108" width="23.3984375" style="12" bestFit="1" customWidth="1"/>
    <col min="4109" max="4109" width="12.86328125" style="12" bestFit="1" customWidth="1"/>
    <col min="4110" max="4112" width="12.3984375" style="12" customWidth="1"/>
    <col min="4113" max="4113" width="23.3984375" style="12" bestFit="1" customWidth="1"/>
    <col min="4114" max="4114" width="12.86328125" style="12" bestFit="1" customWidth="1"/>
    <col min="4115" max="4117" width="12.3984375" style="12" customWidth="1"/>
    <col min="4118" max="4118" width="23.46484375" style="12" bestFit="1" customWidth="1"/>
    <col min="4119" max="4119" width="12.86328125" style="12" bestFit="1" customWidth="1"/>
    <col min="4120" max="4122" width="12.3984375" style="12" customWidth="1"/>
    <col min="4123" max="4123" width="23.46484375" style="12" bestFit="1" customWidth="1"/>
    <col min="4124" max="4124" width="12.86328125" style="12" bestFit="1" customWidth="1"/>
    <col min="4125" max="4127" width="12.3984375" style="12" customWidth="1"/>
    <col min="4128" max="4128" width="18.59765625" style="12" customWidth="1"/>
    <col min="4129" max="4132" width="12.3984375" style="12" customWidth="1"/>
    <col min="4133" max="4134" width="16.1328125" style="12" customWidth="1"/>
    <col min="4135" max="4136" width="12.3984375" style="12" customWidth="1"/>
    <col min="4137" max="4361" width="12.3984375" style="12"/>
    <col min="4362" max="4363" width="12.3984375" style="12" customWidth="1"/>
    <col min="4364" max="4364" width="23.3984375" style="12" bestFit="1" customWidth="1"/>
    <col min="4365" max="4365" width="12.86328125" style="12" bestFit="1" customWidth="1"/>
    <col min="4366" max="4368" width="12.3984375" style="12" customWidth="1"/>
    <col min="4369" max="4369" width="23.3984375" style="12" bestFit="1" customWidth="1"/>
    <col min="4370" max="4370" width="12.86328125" style="12" bestFit="1" customWidth="1"/>
    <col min="4371" max="4373" width="12.3984375" style="12" customWidth="1"/>
    <col min="4374" max="4374" width="23.46484375" style="12" bestFit="1" customWidth="1"/>
    <col min="4375" max="4375" width="12.86328125" style="12" bestFit="1" customWidth="1"/>
    <col min="4376" max="4378" width="12.3984375" style="12" customWidth="1"/>
    <col min="4379" max="4379" width="23.46484375" style="12" bestFit="1" customWidth="1"/>
    <col min="4380" max="4380" width="12.86328125" style="12" bestFit="1" customWidth="1"/>
    <col min="4381" max="4383" width="12.3984375" style="12" customWidth="1"/>
    <col min="4384" max="4384" width="18.59765625" style="12" customWidth="1"/>
    <col min="4385" max="4388" width="12.3984375" style="12" customWidth="1"/>
    <col min="4389" max="4390" width="16.1328125" style="12" customWidth="1"/>
    <col min="4391" max="4392" width="12.3984375" style="12" customWidth="1"/>
    <col min="4393" max="4617" width="12.3984375" style="12"/>
    <col min="4618" max="4619" width="12.3984375" style="12" customWidth="1"/>
    <col min="4620" max="4620" width="23.3984375" style="12" bestFit="1" customWidth="1"/>
    <col min="4621" max="4621" width="12.86328125" style="12" bestFit="1" customWidth="1"/>
    <col min="4622" max="4624" width="12.3984375" style="12" customWidth="1"/>
    <col min="4625" max="4625" width="23.3984375" style="12" bestFit="1" customWidth="1"/>
    <col min="4626" max="4626" width="12.86328125" style="12" bestFit="1" customWidth="1"/>
    <col min="4627" max="4629" width="12.3984375" style="12" customWidth="1"/>
    <col min="4630" max="4630" width="23.46484375" style="12" bestFit="1" customWidth="1"/>
    <col min="4631" max="4631" width="12.86328125" style="12" bestFit="1" customWidth="1"/>
    <col min="4632" max="4634" width="12.3984375" style="12" customWidth="1"/>
    <col min="4635" max="4635" width="23.46484375" style="12" bestFit="1" customWidth="1"/>
    <col min="4636" max="4636" width="12.86328125" style="12" bestFit="1" customWidth="1"/>
    <col min="4637" max="4639" width="12.3984375" style="12" customWidth="1"/>
    <col min="4640" max="4640" width="18.59765625" style="12" customWidth="1"/>
    <col min="4641" max="4644" width="12.3984375" style="12" customWidth="1"/>
    <col min="4645" max="4646" width="16.1328125" style="12" customWidth="1"/>
    <col min="4647" max="4648" width="12.3984375" style="12" customWidth="1"/>
    <col min="4649" max="4873" width="12.3984375" style="12"/>
    <col min="4874" max="4875" width="12.3984375" style="12" customWidth="1"/>
    <col min="4876" max="4876" width="23.3984375" style="12" bestFit="1" customWidth="1"/>
    <col min="4877" max="4877" width="12.86328125" style="12" bestFit="1" customWidth="1"/>
    <col min="4878" max="4880" width="12.3984375" style="12" customWidth="1"/>
    <col min="4881" max="4881" width="23.3984375" style="12" bestFit="1" customWidth="1"/>
    <col min="4882" max="4882" width="12.86328125" style="12" bestFit="1" customWidth="1"/>
    <col min="4883" max="4885" width="12.3984375" style="12" customWidth="1"/>
    <col min="4886" max="4886" width="23.46484375" style="12" bestFit="1" customWidth="1"/>
    <col min="4887" max="4887" width="12.86328125" style="12" bestFit="1" customWidth="1"/>
    <col min="4888" max="4890" width="12.3984375" style="12" customWidth="1"/>
    <col min="4891" max="4891" width="23.46484375" style="12" bestFit="1" customWidth="1"/>
    <col min="4892" max="4892" width="12.86328125" style="12" bestFit="1" customWidth="1"/>
    <col min="4893" max="4895" width="12.3984375" style="12" customWidth="1"/>
    <col min="4896" max="4896" width="18.59765625" style="12" customWidth="1"/>
    <col min="4897" max="4900" width="12.3984375" style="12" customWidth="1"/>
    <col min="4901" max="4902" width="16.1328125" style="12" customWidth="1"/>
    <col min="4903" max="4904" width="12.3984375" style="12" customWidth="1"/>
    <col min="4905" max="5129" width="12.3984375" style="12"/>
    <col min="5130" max="5131" width="12.3984375" style="12" customWidth="1"/>
    <col min="5132" max="5132" width="23.3984375" style="12" bestFit="1" customWidth="1"/>
    <col min="5133" max="5133" width="12.86328125" style="12" bestFit="1" customWidth="1"/>
    <col min="5134" max="5136" width="12.3984375" style="12" customWidth="1"/>
    <col min="5137" max="5137" width="23.3984375" style="12" bestFit="1" customWidth="1"/>
    <col min="5138" max="5138" width="12.86328125" style="12" bestFit="1" customWidth="1"/>
    <col min="5139" max="5141" width="12.3984375" style="12" customWidth="1"/>
    <col min="5142" max="5142" width="23.46484375" style="12" bestFit="1" customWidth="1"/>
    <col min="5143" max="5143" width="12.86328125" style="12" bestFit="1" customWidth="1"/>
    <col min="5144" max="5146" width="12.3984375" style="12" customWidth="1"/>
    <col min="5147" max="5147" width="23.46484375" style="12" bestFit="1" customWidth="1"/>
    <col min="5148" max="5148" width="12.86328125" style="12" bestFit="1" customWidth="1"/>
    <col min="5149" max="5151" width="12.3984375" style="12" customWidth="1"/>
    <col min="5152" max="5152" width="18.59765625" style="12" customWidth="1"/>
    <col min="5153" max="5156" width="12.3984375" style="12" customWidth="1"/>
    <col min="5157" max="5158" width="16.1328125" style="12" customWidth="1"/>
    <col min="5159" max="5160" width="12.3984375" style="12" customWidth="1"/>
    <col min="5161" max="5385" width="12.3984375" style="12"/>
    <col min="5386" max="5387" width="12.3984375" style="12" customWidth="1"/>
    <col min="5388" max="5388" width="23.3984375" style="12" bestFit="1" customWidth="1"/>
    <col min="5389" max="5389" width="12.86328125" style="12" bestFit="1" customWidth="1"/>
    <col min="5390" max="5392" width="12.3984375" style="12" customWidth="1"/>
    <col min="5393" max="5393" width="23.3984375" style="12" bestFit="1" customWidth="1"/>
    <col min="5394" max="5394" width="12.86328125" style="12" bestFit="1" customWidth="1"/>
    <col min="5395" max="5397" width="12.3984375" style="12" customWidth="1"/>
    <col min="5398" max="5398" width="23.46484375" style="12" bestFit="1" customWidth="1"/>
    <col min="5399" max="5399" width="12.86328125" style="12" bestFit="1" customWidth="1"/>
    <col min="5400" max="5402" width="12.3984375" style="12" customWidth="1"/>
    <col min="5403" max="5403" width="23.46484375" style="12" bestFit="1" customWidth="1"/>
    <col min="5404" max="5404" width="12.86328125" style="12" bestFit="1" customWidth="1"/>
    <col min="5405" max="5407" width="12.3984375" style="12" customWidth="1"/>
    <col min="5408" max="5408" width="18.59765625" style="12" customWidth="1"/>
    <col min="5409" max="5412" width="12.3984375" style="12" customWidth="1"/>
    <col min="5413" max="5414" width="16.1328125" style="12" customWidth="1"/>
    <col min="5415" max="5416" width="12.3984375" style="12" customWidth="1"/>
    <col min="5417" max="5641" width="12.3984375" style="12"/>
    <col min="5642" max="5643" width="12.3984375" style="12" customWidth="1"/>
    <col min="5644" max="5644" width="23.3984375" style="12" bestFit="1" customWidth="1"/>
    <col min="5645" max="5645" width="12.86328125" style="12" bestFit="1" customWidth="1"/>
    <col min="5646" max="5648" width="12.3984375" style="12" customWidth="1"/>
    <col min="5649" max="5649" width="23.3984375" style="12" bestFit="1" customWidth="1"/>
    <col min="5650" max="5650" width="12.86328125" style="12" bestFit="1" customWidth="1"/>
    <col min="5651" max="5653" width="12.3984375" style="12" customWidth="1"/>
    <col min="5654" max="5654" width="23.46484375" style="12" bestFit="1" customWidth="1"/>
    <col min="5655" max="5655" width="12.86328125" style="12" bestFit="1" customWidth="1"/>
    <col min="5656" max="5658" width="12.3984375" style="12" customWidth="1"/>
    <col min="5659" max="5659" width="23.46484375" style="12" bestFit="1" customWidth="1"/>
    <col min="5660" max="5660" width="12.86328125" style="12" bestFit="1" customWidth="1"/>
    <col min="5661" max="5663" width="12.3984375" style="12" customWidth="1"/>
    <col min="5664" max="5664" width="18.59765625" style="12" customWidth="1"/>
    <col min="5665" max="5668" width="12.3984375" style="12" customWidth="1"/>
    <col min="5669" max="5670" width="16.1328125" style="12" customWidth="1"/>
    <col min="5671" max="5672" width="12.3984375" style="12" customWidth="1"/>
    <col min="5673" max="5897" width="12.3984375" style="12"/>
    <col min="5898" max="5899" width="12.3984375" style="12" customWidth="1"/>
    <col min="5900" max="5900" width="23.3984375" style="12" bestFit="1" customWidth="1"/>
    <col min="5901" max="5901" width="12.86328125" style="12" bestFit="1" customWidth="1"/>
    <col min="5902" max="5904" width="12.3984375" style="12" customWidth="1"/>
    <col min="5905" max="5905" width="23.3984375" style="12" bestFit="1" customWidth="1"/>
    <col min="5906" max="5906" width="12.86328125" style="12" bestFit="1" customWidth="1"/>
    <col min="5907" max="5909" width="12.3984375" style="12" customWidth="1"/>
    <col min="5910" max="5910" width="23.46484375" style="12" bestFit="1" customWidth="1"/>
    <col min="5911" max="5911" width="12.86328125" style="12" bestFit="1" customWidth="1"/>
    <col min="5912" max="5914" width="12.3984375" style="12" customWidth="1"/>
    <col min="5915" max="5915" width="23.46484375" style="12" bestFit="1" customWidth="1"/>
    <col min="5916" max="5916" width="12.86328125" style="12" bestFit="1" customWidth="1"/>
    <col min="5917" max="5919" width="12.3984375" style="12" customWidth="1"/>
    <col min="5920" max="5920" width="18.59765625" style="12" customWidth="1"/>
    <col min="5921" max="5924" width="12.3984375" style="12" customWidth="1"/>
    <col min="5925" max="5926" width="16.1328125" style="12" customWidth="1"/>
    <col min="5927" max="5928" width="12.3984375" style="12" customWidth="1"/>
    <col min="5929" max="6153" width="12.3984375" style="12"/>
    <col min="6154" max="6155" width="12.3984375" style="12" customWidth="1"/>
    <col min="6156" max="6156" width="23.3984375" style="12" bestFit="1" customWidth="1"/>
    <col min="6157" max="6157" width="12.86328125" style="12" bestFit="1" customWidth="1"/>
    <col min="6158" max="6160" width="12.3984375" style="12" customWidth="1"/>
    <col min="6161" max="6161" width="23.3984375" style="12" bestFit="1" customWidth="1"/>
    <col min="6162" max="6162" width="12.86328125" style="12" bestFit="1" customWidth="1"/>
    <col min="6163" max="6165" width="12.3984375" style="12" customWidth="1"/>
    <col min="6166" max="6166" width="23.46484375" style="12" bestFit="1" customWidth="1"/>
    <col min="6167" max="6167" width="12.86328125" style="12" bestFit="1" customWidth="1"/>
    <col min="6168" max="6170" width="12.3984375" style="12" customWidth="1"/>
    <col min="6171" max="6171" width="23.46484375" style="12" bestFit="1" customWidth="1"/>
    <col min="6172" max="6172" width="12.86328125" style="12" bestFit="1" customWidth="1"/>
    <col min="6173" max="6175" width="12.3984375" style="12" customWidth="1"/>
    <col min="6176" max="6176" width="18.59765625" style="12" customWidth="1"/>
    <col min="6177" max="6180" width="12.3984375" style="12" customWidth="1"/>
    <col min="6181" max="6182" width="16.1328125" style="12" customWidth="1"/>
    <col min="6183" max="6184" width="12.3984375" style="12" customWidth="1"/>
    <col min="6185" max="6409" width="12.3984375" style="12"/>
    <col min="6410" max="6411" width="12.3984375" style="12" customWidth="1"/>
    <col min="6412" max="6412" width="23.3984375" style="12" bestFit="1" customWidth="1"/>
    <col min="6413" max="6413" width="12.86328125" style="12" bestFit="1" customWidth="1"/>
    <col min="6414" max="6416" width="12.3984375" style="12" customWidth="1"/>
    <col min="6417" max="6417" width="23.3984375" style="12" bestFit="1" customWidth="1"/>
    <col min="6418" max="6418" width="12.86328125" style="12" bestFit="1" customWidth="1"/>
    <col min="6419" max="6421" width="12.3984375" style="12" customWidth="1"/>
    <col min="6422" max="6422" width="23.46484375" style="12" bestFit="1" customWidth="1"/>
    <col min="6423" max="6423" width="12.86328125" style="12" bestFit="1" customWidth="1"/>
    <col min="6424" max="6426" width="12.3984375" style="12" customWidth="1"/>
    <col min="6427" max="6427" width="23.46484375" style="12" bestFit="1" customWidth="1"/>
    <col min="6428" max="6428" width="12.86328125" style="12" bestFit="1" customWidth="1"/>
    <col min="6429" max="6431" width="12.3984375" style="12" customWidth="1"/>
    <col min="6432" max="6432" width="18.59765625" style="12" customWidth="1"/>
    <col min="6433" max="6436" width="12.3984375" style="12" customWidth="1"/>
    <col min="6437" max="6438" width="16.1328125" style="12" customWidth="1"/>
    <col min="6439" max="6440" width="12.3984375" style="12" customWidth="1"/>
    <col min="6441" max="6665" width="12.3984375" style="12"/>
    <col min="6666" max="6667" width="12.3984375" style="12" customWidth="1"/>
    <col min="6668" max="6668" width="23.3984375" style="12" bestFit="1" customWidth="1"/>
    <col min="6669" max="6669" width="12.86328125" style="12" bestFit="1" customWidth="1"/>
    <col min="6670" max="6672" width="12.3984375" style="12" customWidth="1"/>
    <col min="6673" max="6673" width="23.3984375" style="12" bestFit="1" customWidth="1"/>
    <col min="6674" max="6674" width="12.86328125" style="12" bestFit="1" customWidth="1"/>
    <col min="6675" max="6677" width="12.3984375" style="12" customWidth="1"/>
    <col min="6678" max="6678" width="23.46484375" style="12" bestFit="1" customWidth="1"/>
    <col min="6679" max="6679" width="12.86328125" style="12" bestFit="1" customWidth="1"/>
    <col min="6680" max="6682" width="12.3984375" style="12" customWidth="1"/>
    <col min="6683" max="6683" width="23.46484375" style="12" bestFit="1" customWidth="1"/>
    <col min="6684" max="6684" width="12.86328125" style="12" bestFit="1" customWidth="1"/>
    <col min="6685" max="6687" width="12.3984375" style="12" customWidth="1"/>
    <col min="6688" max="6688" width="18.59765625" style="12" customWidth="1"/>
    <col min="6689" max="6692" width="12.3984375" style="12" customWidth="1"/>
    <col min="6693" max="6694" width="16.1328125" style="12" customWidth="1"/>
    <col min="6695" max="6696" width="12.3984375" style="12" customWidth="1"/>
    <col min="6697" max="6921" width="12.3984375" style="12"/>
    <col min="6922" max="6923" width="12.3984375" style="12" customWidth="1"/>
    <col min="6924" max="6924" width="23.3984375" style="12" bestFit="1" customWidth="1"/>
    <col min="6925" max="6925" width="12.86328125" style="12" bestFit="1" customWidth="1"/>
    <col min="6926" max="6928" width="12.3984375" style="12" customWidth="1"/>
    <col min="6929" max="6929" width="23.3984375" style="12" bestFit="1" customWidth="1"/>
    <col min="6930" max="6930" width="12.86328125" style="12" bestFit="1" customWidth="1"/>
    <col min="6931" max="6933" width="12.3984375" style="12" customWidth="1"/>
    <col min="6934" max="6934" width="23.46484375" style="12" bestFit="1" customWidth="1"/>
    <col min="6935" max="6935" width="12.86328125" style="12" bestFit="1" customWidth="1"/>
    <col min="6936" max="6938" width="12.3984375" style="12" customWidth="1"/>
    <col min="6939" max="6939" width="23.46484375" style="12" bestFit="1" customWidth="1"/>
    <col min="6940" max="6940" width="12.86328125" style="12" bestFit="1" customWidth="1"/>
    <col min="6941" max="6943" width="12.3984375" style="12" customWidth="1"/>
    <col min="6944" max="6944" width="18.59765625" style="12" customWidth="1"/>
    <col min="6945" max="6948" width="12.3984375" style="12" customWidth="1"/>
    <col min="6949" max="6950" width="16.1328125" style="12" customWidth="1"/>
    <col min="6951" max="6952" width="12.3984375" style="12" customWidth="1"/>
    <col min="6953" max="7177" width="12.3984375" style="12"/>
    <col min="7178" max="7179" width="12.3984375" style="12" customWidth="1"/>
    <col min="7180" max="7180" width="23.3984375" style="12" bestFit="1" customWidth="1"/>
    <col min="7181" max="7181" width="12.86328125" style="12" bestFit="1" customWidth="1"/>
    <col min="7182" max="7184" width="12.3984375" style="12" customWidth="1"/>
    <col min="7185" max="7185" width="23.3984375" style="12" bestFit="1" customWidth="1"/>
    <col min="7186" max="7186" width="12.86328125" style="12" bestFit="1" customWidth="1"/>
    <col min="7187" max="7189" width="12.3984375" style="12" customWidth="1"/>
    <col min="7190" max="7190" width="23.46484375" style="12" bestFit="1" customWidth="1"/>
    <col min="7191" max="7191" width="12.86328125" style="12" bestFit="1" customWidth="1"/>
    <col min="7192" max="7194" width="12.3984375" style="12" customWidth="1"/>
    <col min="7195" max="7195" width="23.46484375" style="12" bestFit="1" customWidth="1"/>
    <col min="7196" max="7196" width="12.86328125" style="12" bestFit="1" customWidth="1"/>
    <col min="7197" max="7199" width="12.3984375" style="12" customWidth="1"/>
    <col min="7200" max="7200" width="18.59765625" style="12" customWidth="1"/>
    <col min="7201" max="7204" width="12.3984375" style="12" customWidth="1"/>
    <col min="7205" max="7206" width="16.1328125" style="12" customWidth="1"/>
    <col min="7207" max="7208" width="12.3984375" style="12" customWidth="1"/>
    <col min="7209" max="7433" width="12.3984375" style="12"/>
    <col min="7434" max="7435" width="12.3984375" style="12" customWidth="1"/>
    <col min="7436" max="7436" width="23.3984375" style="12" bestFit="1" customWidth="1"/>
    <col min="7437" max="7437" width="12.86328125" style="12" bestFit="1" customWidth="1"/>
    <col min="7438" max="7440" width="12.3984375" style="12" customWidth="1"/>
    <col min="7441" max="7441" width="23.3984375" style="12" bestFit="1" customWidth="1"/>
    <col min="7442" max="7442" width="12.86328125" style="12" bestFit="1" customWidth="1"/>
    <col min="7443" max="7445" width="12.3984375" style="12" customWidth="1"/>
    <col min="7446" max="7446" width="23.46484375" style="12" bestFit="1" customWidth="1"/>
    <col min="7447" max="7447" width="12.86328125" style="12" bestFit="1" customWidth="1"/>
    <col min="7448" max="7450" width="12.3984375" style="12" customWidth="1"/>
    <col min="7451" max="7451" width="23.46484375" style="12" bestFit="1" customWidth="1"/>
    <col min="7452" max="7452" width="12.86328125" style="12" bestFit="1" customWidth="1"/>
    <col min="7453" max="7455" width="12.3984375" style="12" customWidth="1"/>
    <col min="7456" max="7456" width="18.59765625" style="12" customWidth="1"/>
    <col min="7457" max="7460" width="12.3984375" style="12" customWidth="1"/>
    <col min="7461" max="7462" width="16.1328125" style="12" customWidth="1"/>
    <col min="7463" max="7464" width="12.3984375" style="12" customWidth="1"/>
    <col min="7465" max="7689" width="12.3984375" style="12"/>
    <col min="7690" max="7691" width="12.3984375" style="12" customWidth="1"/>
    <col min="7692" max="7692" width="23.3984375" style="12" bestFit="1" customWidth="1"/>
    <col min="7693" max="7693" width="12.86328125" style="12" bestFit="1" customWidth="1"/>
    <col min="7694" max="7696" width="12.3984375" style="12" customWidth="1"/>
    <col min="7697" max="7697" width="23.3984375" style="12" bestFit="1" customWidth="1"/>
    <col min="7698" max="7698" width="12.86328125" style="12" bestFit="1" customWidth="1"/>
    <col min="7699" max="7701" width="12.3984375" style="12" customWidth="1"/>
    <col min="7702" max="7702" width="23.46484375" style="12" bestFit="1" customWidth="1"/>
    <col min="7703" max="7703" width="12.86328125" style="12" bestFit="1" customWidth="1"/>
    <col min="7704" max="7706" width="12.3984375" style="12" customWidth="1"/>
    <col min="7707" max="7707" width="23.46484375" style="12" bestFit="1" customWidth="1"/>
    <col min="7708" max="7708" width="12.86328125" style="12" bestFit="1" customWidth="1"/>
    <col min="7709" max="7711" width="12.3984375" style="12" customWidth="1"/>
    <col min="7712" max="7712" width="18.59765625" style="12" customWidth="1"/>
    <col min="7713" max="7716" width="12.3984375" style="12" customWidth="1"/>
    <col min="7717" max="7718" width="16.1328125" style="12" customWidth="1"/>
    <col min="7719" max="7720" width="12.3984375" style="12" customWidth="1"/>
    <col min="7721" max="7945" width="12.3984375" style="12"/>
    <col min="7946" max="7947" width="12.3984375" style="12" customWidth="1"/>
    <col min="7948" max="7948" width="23.3984375" style="12" bestFit="1" customWidth="1"/>
    <col min="7949" max="7949" width="12.86328125" style="12" bestFit="1" customWidth="1"/>
    <col min="7950" max="7952" width="12.3984375" style="12" customWidth="1"/>
    <col min="7953" max="7953" width="23.3984375" style="12" bestFit="1" customWidth="1"/>
    <col min="7954" max="7954" width="12.86328125" style="12" bestFit="1" customWidth="1"/>
    <col min="7955" max="7957" width="12.3984375" style="12" customWidth="1"/>
    <col min="7958" max="7958" width="23.46484375" style="12" bestFit="1" customWidth="1"/>
    <col min="7959" max="7959" width="12.86328125" style="12" bestFit="1" customWidth="1"/>
    <col min="7960" max="7962" width="12.3984375" style="12" customWidth="1"/>
    <col min="7963" max="7963" width="23.46484375" style="12" bestFit="1" customWidth="1"/>
    <col min="7964" max="7964" width="12.86328125" style="12" bestFit="1" customWidth="1"/>
    <col min="7965" max="7967" width="12.3984375" style="12" customWidth="1"/>
    <col min="7968" max="7968" width="18.59765625" style="12" customWidth="1"/>
    <col min="7969" max="7972" width="12.3984375" style="12" customWidth="1"/>
    <col min="7973" max="7974" width="16.1328125" style="12" customWidth="1"/>
    <col min="7975" max="7976" width="12.3984375" style="12" customWidth="1"/>
    <col min="7977" max="8201" width="12.3984375" style="12"/>
    <col min="8202" max="8203" width="12.3984375" style="12" customWidth="1"/>
    <col min="8204" max="8204" width="23.3984375" style="12" bestFit="1" customWidth="1"/>
    <col min="8205" max="8205" width="12.86328125" style="12" bestFit="1" customWidth="1"/>
    <col min="8206" max="8208" width="12.3984375" style="12" customWidth="1"/>
    <col min="8209" max="8209" width="23.3984375" style="12" bestFit="1" customWidth="1"/>
    <col min="8210" max="8210" width="12.86328125" style="12" bestFit="1" customWidth="1"/>
    <col min="8211" max="8213" width="12.3984375" style="12" customWidth="1"/>
    <col min="8214" max="8214" width="23.46484375" style="12" bestFit="1" customWidth="1"/>
    <col min="8215" max="8215" width="12.86328125" style="12" bestFit="1" customWidth="1"/>
    <col min="8216" max="8218" width="12.3984375" style="12" customWidth="1"/>
    <col min="8219" max="8219" width="23.46484375" style="12" bestFit="1" customWidth="1"/>
    <col min="8220" max="8220" width="12.86328125" style="12" bestFit="1" customWidth="1"/>
    <col min="8221" max="8223" width="12.3984375" style="12" customWidth="1"/>
    <col min="8224" max="8224" width="18.59765625" style="12" customWidth="1"/>
    <col min="8225" max="8228" width="12.3984375" style="12" customWidth="1"/>
    <col min="8229" max="8230" width="16.1328125" style="12" customWidth="1"/>
    <col min="8231" max="8232" width="12.3984375" style="12" customWidth="1"/>
    <col min="8233" max="8457" width="12.3984375" style="12"/>
    <col min="8458" max="8459" width="12.3984375" style="12" customWidth="1"/>
    <col min="8460" max="8460" width="23.3984375" style="12" bestFit="1" customWidth="1"/>
    <col min="8461" max="8461" width="12.86328125" style="12" bestFit="1" customWidth="1"/>
    <col min="8462" max="8464" width="12.3984375" style="12" customWidth="1"/>
    <col min="8465" max="8465" width="23.3984375" style="12" bestFit="1" customWidth="1"/>
    <col min="8466" max="8466" width="12.86328125" style="12" bestFit="1" customWidth="1"/>
    <col min="8467" max="8469" width="12.3984375" style="12" customWidth="1"/>
    <col min="8470" max="8470" width="23.46484375" style="12" bestFit="1" customWidth="1"/>
    <col min="8471" max="8471" width="12.86328125" style="12" bestFit="1" customWidth="1"/>
    <col min="8472" max="8474" width="12.3984375" style="12" customWidth="1"/>
    <col min="8475" max="8475" width="23.46484375" style="12" bestFit="1" customWidth="1"/>
    <col min="8476" max="8476" width="12.86328125" style="12" bestFit="1" customWidth="1"/>
    <col min="8477" max="8479" width="12.3984375" style="12" customWidth="1"/>
    <col min="8480" max="8480" width="18.59765625" style="12" customWidth="1"/>
    <col min="8481" max="8484" width="12.3984375" style="12" customWidth="1"/>
    <col min="8485" max="8486" width="16.1328125" style="12" customWidth="1"/>
    <col min="8487" max="8488" width="12.3984375" style="12" customWidth="1"/>
    <col min="8489" max="8713" width="12.3984375" style="12"/>
    <col min="8714" max="8715" width="12.3984375" style="12" customWidth="1"/>
    <col min="8716" max="8716" width="23.3984375" style="12" bestFit="1" customWidth="1"/>
    <col min="8717" max="8717" width="12.86328125" style="12" bestFit="1" customWidth="1"/>
    <col min="8718" max="8720" width="12.3984375" style="12" customWidth="1"/>
    <col min="8721" max="8721" width="23.3984375" style="12" bestFit="1" customWidth="1"/>
    <col min="8722" max="8722" width="12.86328125" style="12" bestFit="1" customWidth="1"/>
    <col min="8723" max="8725" width="12.3984375" style="12" customWidth="1"/>
    <col min="8726" max="8726" width="23.46484375" style="12" bestFit="1" customWidth="1"/>
    <col min="8727" max="8727" width="12.86328125" style="12" bestFit="1" customWidth="1"/>
    <col min="8728" max="8730" width="12.3984375" style="12" customWidth="1"/>
    <col min="8731" max="8731" width="23.46484375" style="12" bestFit="1" customWidth="1"/>
    <col min="8732" max="8732" width="12.86328125" style="12" bestFit="1" customWidth="1"/>
    <col min="8733" max="8735" width="12.3984375" style="12" customWidth="1"/>
    <col min="8736" max="8736" width="18.59765625" style="12" customWidth="1"/>
    <col min="8737" max="8740" width="12.3984375" style="12" customWidth="1"/>
    <col min="8741" max="8742" width="16.1328125" style="12" customWidth="1"/>
    <col min="8743" max="8744" width="12.3984375" style="12" customWidth="1"/>
    <col min="8745" max="8969" width="12.3984375" style="12"/>
    <col min="8970" max="8971" width="12.3984375" style="12" customWidth="1"/>
    <col min="8972" max="8972" width="23.3984375" style="12" bestFit="1" customWidth="1"/>
    <col min="8973" max="8973" width="12.86328125" style="12" bestFit="1" customWidth="1"/>
    <col min="8974" max="8976" width="12.3984375" style="12" customWidth="1"/>
    <col min="8977" max="8977" width="23.3984375" style="12" bestFit="1" customWidth="1"/>
    <col min="8978" max="8978" width="12.86328125" style="12" bestFit="1" customWidth="1"/>
    <col min="8979" max="8981" width="12.3984375" style="12" customWidth="1"/>
    <col min="8982" max="8982" width="23.46484375" style="12" bestFit="1" customWidth="1"/>
    <col min="8983" max="8983" width="12.86328125" style="12" bestFit="1" customWidth="1"/>
    <col min="8984" max="8986" width="12.3984375" style="12" customWidth="1"/>
    <col min="8987" max="8987" width="23.46484375" style="12" bestFit="1" customWidth="1"/>
    <col min="8988" max="8988" width="12.86328125" style="12" bestFit="1" customWidth="1"/>
    <col min="8989" max="8991" width="12.3984375" style="12" customWidth="1"/>
    <col min="8992" max="8992" width="18.59765625" style="12" customWidth="1"/>
    <col min="8993" max="8996" width="12.3984375" style="12" customWidth="1"/>
    <col min="8997" max="8998" width="16.1328125" style="12" customWidth="1"/>
    <col min="8999" max="9000" width="12.3984375" style="12" customWidth="1"/>
    <col min="9001" max="9225" width="12.3984375" style="12"/>
    <col min="9226" max="9227" width="12.3984375" style="12" customWidth="1"/>
    <col min="9228" max="9228" width="23.3984375" style="12" bestFit="1" customWidth="1"/>
    <col min="9229" max="9229" width="12.86328125" style="12" bestFit="1" customWidth="1"/>
    <col min="9230" max="9232" width="12.3984375" style="12" customWidth="1"/>
    <col min="9233" max="9233" width="23.3984375" style="12" bestFit="1" customWidth="1"/>
    <col min="9234" max="9234" width="12.86328125" style="12" bestFit="1" customWidth="1"/>
    <col min="9235" max="9237" width="12.3984375" style="12" customWidth="1"/>
    <col min="9238" max="9238" width="23.46484375" style="12" bestFit="1" customWidth="1"/>
    <col min="9239" max="9239" width="12.86328125" style="12" bestFit="1" customWidth="1"/>
    <col min="9240" max="9242" width="12.3984375" style="12" customWidth="1"/>
    <col min="9243" max="9243" width="23.46484375" style="12" bestFit="1" customWidth="1"/>
    <col min="9244" max="9244" width="12.86328125" style="12" bestFit="1" customWidth="1"/>
    <col min="9245" max="9247" width="12.3984375" style="12" customWidth="1"/>
    <col min="9248" max="9248" width="18.59765625" style="12" customWidth="1"/>
    <col min="9249" max="9252" width="12.3984375" style="12" customWidth="1"/>
    <col min="9253" max="9254" width="16.1328125" style="12" customWidth="1"/>
    <col min="9255" max="9256" width="12.3984375" style="12" customWidth="1"/>
    <col min="9257" max="9481" width="12.3984375" style="12"/>
    <col min="9482" max="9483" width="12.3984375" style="12" customWidth="1"/>
    <col min="9484" max="9484" width="23.3984375" style="12" bestFit="1" customWidth="1"/>
    <col min="9485" max="9485" width="12.86328125" style="12" bestFit="1" customWidth="1"/>
    <col min="9486" max="9488" width="12.3984375" style="12" customWidth="1"/>
    <col min="9489" max="9489" width="23.3984375" style="12" bestFit="1" customWidth="1"/>
    <col min="9490" max="9490" width="12.86328125" style="12" bestFit="1" customWidth="1"/>
    <col min="9491" max="9493" width="12.3984375" style="12" customWidth="1"/>
    <col min="9494" max="9494" width="23.46484375" style="12" bestFit="1" customWidth="1"/>
    <col min="9495" max="9495" width="12.86328125" style="12" bestFit="1" customWidth="1"/>
    <col min="9496" max="9498" width="12.3984375" style="12" customWidth="1"/>
    <col min="9499" max="9499" width="23.46484375" style="12" bestFit="1" customWidth="1"/>
    <col min="9500" max="9500" width="12.86328125" style="12" bestFit="1" customWidth="1"/>
    <col min="9501" max="9503" width="12.3984375" style="12" customWidth="1"/>
    <col min="9504" max="9504" width="18.59765625" style="12" customWidth="1"/>
    <col min="9505" max="9508" width="12.3984375" style="12" customWidth="1"/>
    <col min="9509" max="9510" width="16.1328125" style="12" customWidth="1"/>
    <col min="9511" max="9512" width="12.3984375" style="12" customWidth="1"/>
    <col min="9513" max="9737" width="12.3984375" style="12"/>
    <col min="9738" max="9739" width="12.3984375" style="12" customWidth="1"/>
    <col min="9740" max="9740" width="23.3984375" style="12" bestFit="1" customWidth="1"/>
    <col min="9741" max="9741" width="12.86328125" style="12" bestFit="1" customWidth="1"/>
    <col min="9742" max="9744" width="12.3984375" style="12" customWidth="1"/>
    <col min="9745" max="9745" width="23.3984375" style="12" bestFit="1" customWidth="1"/>
    <col min="9746" max="9746" width="12.86328125" style="12" bestFit="1" customWidth="1"/>
    <col min="9747" max="9749" width="12.3984375" style="12" customWidth="1"/>
    <col min="9750" max="9750" width="23.46484375" style="12" bestFit="1" customWidth="1"/>
    <col min="9751" max="9751" width="12.86328125" style="12" bestFit="1" customWidth="1"/>
    <col min="9752" max="9754" width="12.3984375" style="12" customWidth="1"/>
    <col min="9755" max="9755" width="23.46484375" style="12" bestFit="1" customWidth="1"/>
    <col min="9756" max="9756" width="12.86328125" style="12" bestFit="1" customWidth="1"/>
    <col min="9757" max="9759" width="12.3984375" style="12" customWidth="1"/>
    <col min="9760" max="9760" width="18.59765625" style="12" customWidth="1"/>
    <col min="9761" max="9764" width="12.3984375" style="12" customWidth="1"/>
    <col min="9765" max="9766" width="16.1328125" style="12" customWidth="1"/>
    <col min="9767" max="9768" width="12.3984375" style="12" customWidth="1"/>
    <col min="9769" max="9993" width="12.3984375" style="12"/>
    <col min="9994" max="9995" width="12.3984375" style="12" customWidth="1"/>
    <col min="9996" max="9996" width="23.3984375" style="12" bestFit="1" customWidth="1"/>
    <col min="9997" max="9997" width="12.86328125" style="12" bestFit="1" customWidth="1"/>
    <col min="9998" max="10000" width="12.3984375" style="12" customWidth="1"/>
    <col min="10001" max="10001" width="23.3984375" style="12" bestFit="1" customWidth="1"/>
    <col min="10002" max="10002" width="12.86328125" style="12" bestFit="1" customWidth="1"/>
    <col min="10003" max="10005" width="12.3984375" style="12" customWidth="1"/>
    <col min="10006" max="10006" width="23.46484375" style="12" bestFit="1" customWidth="1"/>
    <col min="10007" max="10007" width="12.86328125" style="12" bestFit="1" customWidth="1"/>
    <col min="10008" max="10010" width="12.3984375" style="12" customWidth="1"/>
    <col min="10011" max="10011" width="23.46484375" style="12" bestFit="1" customWidth="1"/>
    <col min="10012" max="10012" width="12.86328125" style="12" bestFit="1" customWidth="1"/>
    <col min="10013" max="10015" width="12.3984375" style="12" customWidth="1"/>
    <col min="10016" max="10016" width="18.59765625" style="12" customWidth="1"/>
    <col min="10017" max="10020" width="12.3984375" style="12" customWidth="1"/>
    <col min="10021" max="10022" width="16.1328125" style="12" customWidth="1"/>
    <col min="10023" max="10024" width="12.3984375" style="12" customWidth="1"/>
    <col min="10025" max="10249" width="12.3984375" style="12"/>
    <col min="10250" max="10251" width="12.3984375" style="12" customWidth="1"/>
    <col min="10252" max="10252" width="23.3984375" style="12" bestFit="1" customWidth="1"/>
    <col min="10253" max="10253" width="12.86328125" style="12" bestFit="1" customWidth="1"/>
    <col min="10254" max="10256" width="12.3984375" style="12" customWidth="1"/>
    <col min="10257" max="10257" width="23.3984375" style="12" bestFit="1" customWidth="1"/>
    <col min="10258" max="10258" width="12.86328125" style="12" bestFit="1" customWidth="1"/>
    <col min="10259" max="10261" width="12.3984375" style="12" customWidth="1"/>
    <col min="10262" max="10262" width="23.46484375" style="12" bestFit="1" customWidth="1"/>
    <col min="10263" max="10263" width="12.86328125" style="12" bestFit="1" customWidth="1"/>
    <col min="10264" max="10266" width="12.3984375" style="12" customWidth="1"/>
    <col min="10267" max="10267" width="23.46484375" style="12" bestFit="1" customWidth="1"/>
    <col min="10268" max="10268" width="12.86328125" style="12" bestFit="1" customWidth="1"/>
    <col min="10269" max="10271" width="12.3984375" style="12" customWidth="1"/>
    <col min="10272" max="10272" width="18.59765625" style="12" customWidth="1"/>
    <col min="10273" max="10276" width="12.3984375" style="12" customWidth="1"/>
    <col min="10277" max="10278" width="16.1328125" style="12" customWidth="1"/>
    <col min="10279" max="10280" width="12.3984375" style="12" customWidth="1"/>
    <col min="10281" max="10505" width="12.3984375" style="12"/>
    <col min="10506" max="10507" width="12.3984375" style="12" customWidth="1"/>
    <col min="10508" max="10508" width="23.3984375" style="12" bestFit="1" customWidth="1"/>
    <col min="10509" max="10509" width="12.86328125" style="12" bestFit="1" customWidth="1"/>
    <col min="10510" max="10512" width="12.3984375" style="12" customWidth="1"/>
    <col min="10513" max="10513" width="23.3984375" style="12" bestFit="1" customWidth="1"/>
    <col min="10514" max="10514" width="12.86328125" style="12" bestFit="1" customWidth="1"/>
    <col min="10515" max="10517" width="12.3984375" style="12" customWidth="1"/>
    <col min="10518" max="10518" width="23.46484375" style="12" bestFit="1" customWidth="1"/>
    <col min="10519" max="10519" width="12.86328125" style="12" bestFit="1" customWidth="1"/>
    <col min="10520" max="10522" width="12.3984375" style="12" customWidth="1"/>
    <col min="10523" max="10523" width="23.46484375" style="12" bestFit="1" customWidth="1"/>
    <col min="10524" max="10524" width="12.86328125" style="12" bestFit="1" customWidth="1"/>
    <col min="10525" max="10527" width="12.3984375" style="12" customWidth="1"/>
    <col min="10528" max="10528" width="18.59765625" style="12" customWidth="1"/>
    <col min="10529" max="10532" width="12.3984375" style="12" customWidth="1"/>
    <col min="10533" max="10534" width="16.1328125" style="12" customWidth="1"/>
    <col min="10535" max="10536" width="12.3984375" style="12" customWidth="1"/>
    <col min="10537" max="10761" width="12.3984375" style="12"/>
    <col min="10762" max="10763" width="12.3984375" style="12" customWidth="1"/>
    <col min="10764" max="10764" width="23.3984375" style="12" bestFit="1" customWidth="1"/>
    <col min="10765" max="10765" width="12.86328125" style="12" bestFit="1" customWidth="1"/>
    <col min="10766" max="10768" width="12.3984375" style="12" customWidth="1"/>
    <col min="10769" max="10769" width="23.3984375" style="12" bestFit="1" customWidth="1"/>
    <col min="10770" max="10770" width="12.86328125" style="12" bestFit="1" customWidth="1"/>
    <col min="10771" max="10773" width="12.3984375" style="12" customWidth="1"/>
    <col min="10774" max="10774" width="23.46484375" style="12" bestFit="1" customWidth="1"/>
    <col min="10775" max="10775" width="12.86328125" style="12" bestFit="1" customWidth="1"/>
    <col min="10776" max="10778" width="12.3984375" style="12" customWidth="1"/>
    <col min="10779" max="10779" width="23.46484375" style="12" bestFit="1" customWidth="1"/>
    <col min="10780" max="10780" width="12.86328125" style="12" bestFit="1" customWidth="1"/>
    <col min="10781" max="10783" width="12.3984375" style="12" customWidth="1"/>
    <col min="10784" max="10784" width="18.59765625" style="12" customWidth="1"/>
    <col min="10785" max="10788" width="12.3984375" style="12" customWidth="1"/>
    <col min="10789" max="10790" width="16.1328125" style="12" customWidth="1"/>
    <col min="10791" max="10792" width="12.3984375" style="12" customWidth="1"/>
    <col min="10793" max="11017" width="12.3984375" style="12"/>
    <col min="11018" max="11019" width="12.3984375" style="12" customWidth="1"/>
    <col min="11020" max="11020" width="23.3984375" style="12" bestFit="1" customWidth="1"/>
    <col min="11021" max="11021" width="12.86328125" style="12" bestFit="1" customWidth="1"/>
    <col min="11022" max="11024" width="12.3984375" style="12" customWidth="1"/>
    <col min="11025" max="11025" width="23.3984375" style="12" bestFit="1" customWidth="1"/>
    <col min="11026" max="11026" width="12.86328125" style="12" bestFit="1" customWidth="1"/>
    <col min="11027" max="11029" width="12.3984375" style="12" customWidth="1"/>
    <col min="11030" max="11030" width="23.46484375" style="12" bestFit="1" customWidth="1"/>
    <col min="11031" max="11031" width="12.86328125" style="12" bestFit="1" customWidth="1"/>
    <col min="11032" max="11034" width="12.3984375" style="12" customWidth="1"/>
    <col min="11035" max="11035" width="23.46484375" style="12" bestFit="1" customWidth="1"/>
    <col min="11036" max="11036" width="12.86328125" style="12" bestFit="1" customWidth="1"/>
    <col min="11037" max="11039" width="12.3984375" style="12" customWidth="1"/>
    <col min="11040" max="11040" width="18.59765625" style="12" customWidth="1"/>
    <col min="11041" max="11044" width="12.3984375" style="12" customWidth="1"/>
    <col min="11045" max="11046" width="16.1328125" style="12" customWidth="1"/>
    <col min="11047" max="11048" width="12.3984375" style="12" customWidth="1"/>
    <col min="11049" max="11273" width="12.3984375" style="12"/>
    <col min="11274" max="11275" width="12.3984375" style="12" customWidth="1"/>
    <col min="11276" max="11276" width="23.3984375" style="12" bestFit="1" customWidth="1"/>
    <col min="11277" max="11277" width="12.86328125" style="12" bestFit="1" customWidth="1"/>
    <col min="11278" max="11280" width="12.3984375" style="12" customWidth="1"/>
    <col min="11281" max="11281" width="23.3984375" style="12" bestFit="1" customWidth="1"/>
    <col min="11282" max="11282" width="12.86328125" style="12" bestFit="1" customWidth="1"/>
    <col min="11283" max="11285" width="12.3984375" style="12" customWidth="1"/>
    <col min="11286" max="11286" width="23.46484375" style="12" bestFit="1" customWidth="1"/>
    <col min="11287" max="11287" width="12.86328125" style="12" bestFit="1" customWidth="1"/>
    <col min="11288" max="11290" width="12.3984375" style="12" customWidth="1"/>
    <col min="11291" max="11291" width="23.46484375" style="12" bestFit="1" customWidth="1"/>
    <col min="11292" max="11292" width="12.86328125" style="12" bestFit="1" customWidth="1"/>
    <col min="11293" max="11295" width="12.3984375" style="12" customWidth="1"/>
    <col min="11296" max="11296" width="18.59765625" style="12" customWidth="1"/>
    <col min="11297" max="11300" width="12.3984375" style="12" customWidth="1"/>
    <col min="11301" max="11302" width="16.1328125" style="12" customWidth="1"/>
    <col min="11303" max="11304" width="12.3984375" style="12" customWidth="1"/>
    <col min="11305" max="11529" width="12.3984375" style="12"/>
    <col min="11530" max="11531" width="12.3984375" style="12" customWidth="1"/>
    <col min="11532" max="11532" width="23.3984375" style="12" bestFit="1" customWidth="1"/>
    <col min="11533" max="11533" width="12.86328125" style="12" bestFit="1" customWidth="1"/>
    <col min="11534" max="11536" width="12.3984375" style="12" customWidth="1"/>
    <col min="11537" max="11537" width="23.3984375" style="12" bestFit="1" customWidth="1"/>
    <col min="11538" max="11538" width="12.86328125" style="12" bestFit="1" customWidth="1"/>
    <col min="11539" max="11541" width="12.3984375" style="12" customWidth="1"/>
    <col min="11542" max="11542" width="23.46484375" style="12" bestFit="1" customWidth="1"/>
    <col min="11543" max="11543" width="12.86328125" style="12" bestFit="1" customWidth="1"/>
    <col min="11544" max="11546" width="12.3984375" style="12" customWidth="1"/>
    <col min="11547" max="11547" width="23.46484375" style="12" bestFit="1" customWidth="1"/>
    <col min="11548" max="11548" width="12.86328125" style="12" bestFit="1" customWidth="1"/>
    <col min="11549" max="11551" width="12.3984375" style="12" customWidth="1"/>
    <col min="11552" max="11552" width="18.59765625" style="12" customWidth="1"/>
    <col min="11553" max="11556" width="12.3984375" style="12" customWidth="1"/>
    <col min="11557" max="11558" width="16.1328125" style="12" customWidth="1"/>
    <col min="11559" max="11560" width="12.3984375" style="12" customWidth="1"/>
    <col min="11561" max="11785" width="12.3984375" style="12"/>
    <col min="11786" max="11787" width="12.3984375" style="12" customWidth="1"/>
    <col min="11788" max="11788" width="23.3984375" style="12" bestFit="1" customWidth="1"/>
    <col min="11789" max="11789" width="12.86328125" style="12" bestFit="1" customWidth="1"/>
    <col min="11790" max="11792" width="12.3984375" style="12" customWidth="1"/>
    <col min="11793" max="11793" width="23.3984375" style="12" bestFit="1" customWidth="1"/>
    <col min="11794" max="11794" width="12.86328125" style="12" bestFit="1" customWidth="1"/>
    <col min="11795" max="11797" width="12.3984375" style="12" customWidth="1"/>
    <col min="11798" max="11798" width="23.46484375" style="12" bestFit="1" customWidth="1"/>
    <col min="11799" max="11799" width="12.86328125" style="12" bestFit="1" customWidth="1"/>
    <col min="11800" max="11802" width="12.3984375" style="12" customWidth="1"/>
    <col min="11803" max="11803" width="23.46484375" style="12" bestFit="1" customWidth="1"/>
    <col min="11804" max="11804" width="12.86328125" style="12" bestFit="1" customWidth="1"/>
    <col min="11805" max="11807" width="12.3984375" style="12" customWidth="1"/>
    <col min="11808" max="11808" width="18.59765625" style="12" customWidth="1"/>
    <col min="11809" max="11812" width="12.3984375" style="12" customWidth="1"/>
    <col min="11813" max="11814" width="16.1328125" style="12" customWidth="1"/>
    <col min="11815" max="11816" width="12.3984375" style="12" customWidth="1"/>
    <col min="11817" max="12041" width="12.3984375" style="12"/>
    <col min="12042" max="12043" width="12.3984375" style="12" customWidth="1"/>
    <col min="12044" max="12044" width="23.3984375" style="12" bestFit="1" customWidth="1"/>
    <col min="12045" max="12045" width="12.86328125" style="12" bestFit="1" customWidth="1"/>
    <col min="12046" max="12048" width="12.3984375" style="12" customWidth="1"/>
    <col min="12049" max="12049" width="23.3984375" style="12" bestFit="1" customWidth="1"/>
    <col min="12050" max="12050" width="12.86328125" style="12" bestFit="1" customWidth="1"/>
    <col min="12051" max="12053" width="12.3984375" style="12" customWidth="1"/>
    <col min="12054" max="12054" width="23.46484375" style="12" bestFit="1" customWidth="1"/>
    <col min="12055" max="12055" width="12.86328125" style="12" bestFit="1" customWidth="1"/>
    <col min="12056" max="12058" width="12.3984375" style="12" customWidth="1"/>
    <col min="12059" max="12059" width="23.46484375" style="12" bestFit="1" customWidth="1"/>
    <col min="12060" max="12060" width="12.86328125" style="12" bestFit="1" customWidth="1"/>
    <col min="12061" max="12063" width="12.3984375" style="12" customWidth="1"/>
    <col min="12064" max="12064" width="18.59765625" style="12" customWidth="1"/>
    <col min="12065" max="12068" width="12.3984375" style="12" customWidth="1"/>
    <col min="12069" max="12070" width="16.1328125" style="12" customWidth="1"/>
    <col min="12071" max="12072" width="12.3984375" style="12" customWidth="1"/>
    <col min="12073" max="12297" width="12.3984375" style="12"/>
    <col min="12298" max="12299" width="12.3984375" style="12" customWidth="1"/>
    <col min="12300" max="12300" width="23.3984375" style="12" bestFit="1" customWidth="1"/>
    <col min="12301" max="12301" width="12.86328125" style="12" bestFit="1" customWidth="1"/>
    <col min="12302" max="12304" width="12.3984375" style="12" customWidth="1"/>
    <col min="12305" max="12305" width="23.3984375" style="12" bestFit="1" customWidth="1"/>
    <col min="12306" max="12306" width="12.86328125" style="12" bestFit="1" customWidth="1"/>
    <col min="12307" max="12309" width="12.3984375" style="12" customWidth="1"/>
    <col min="12310" max="12310" width="23.46484375" style="12" bestFit="1" customWidth="1"/>
    <col min="12311" max="12311" width="12.86328125" style="12" bestFit="1" customWidth="1"/>
    <col min="12312" max="12314" width="12.3984375" style="12" customWidth="1"/>
    <col min="12315" max="12315" width="23.46484375" style="12" bestFit="1" customWidth="1"/>
    <col min="12316" max="12316" width="12.86328125" style="12" bestFit="1" customWidth="1"/>
    <col min="12317" max="12319" width="12.3984375" style="12" customWidth="1"/>
    <col min="12320" max="12320" width="18.59765625" style="12" customWidth="1"/>
    <col min="12321" max="12324" width="12.3984375" style="12" customWidth="1"/>
    <col min="12325" max="12326" width="16.1328125" style="12" customWidth="1"/>
    <col min="12327" max="12328" width="12.3984375" style="12" customWidth="1"/>
    <col min="12329" max="12553" width="12.3984375" style="12"/>
    <col min="12554" max="12555" width="12.3984375" style="12" customWidth="1"/>
    <col min="12556" max="12556" width="23.3984375" style="12" bestFit="1" customWidth="1"/>
    <col min="12557" max="12557" width="12.86328125" style="12" bestFit="1" customWidth="1"/>
    <col min="12558" max="12560" width="12.3984375" style="12" customWidth="1"/>
    <col min="12561" max="12561" width="23.3984375" style="12" bestFit="1" customWidth="1"/>
    <col min="12562" max="12562" width="12.86328125" style="12" bestFit="1" customWidth="1"/>
    <col min="12563" max="12565" width="12.3984375" style="12" customWidth="1"/>
    <col min="12566" max="12566" width="23.46484375" style="12" bestFit="1" customWidth="1"/>
    <col min="12567" max="12567" width="12.86328125" style="12" bestFit="1" customWidth="1"/>
    <col min="12568" max="12570" width="12.3984375" style="12" customWidth="1"/>
    <col min="12571" max="12571" width="23.46484375" style="12" bestFit="1" customWidth="1"/>
    <col min="12572" max="12572" width="12.86328125" style="12" bestFit="1" customWidth="1"/>
    <col min="12573" max="12575" width="12.3984375" style="12" customWidth="1"/>
    <col min="12576" max="12576" width="18.59765625" style="12" customWidth="1"/>
    <col min="12577" max="12580" width="12.3984375" style="12" customWidth="1"/>
    <col min="12581" max="12582" width="16.1328125" style="12" customWidth="1"/>
    <col min="12583" max="12584" width="12.3984375" style="12" customWidth="1"/>
    <col min="12585" max="12809" width="12.3984375" style="12"/>
    <col min="12810" max="12811" width="12.3984375" style="12" customWidth="1"/>
    <col min="12812" max="12812" width="23.3984375" style="12" bestFit="1" customWidth="1"/>
    <col min="12813" max="12813" width="12.86328125" style="12" bestFit="1" customWidth="1"/>
    <col min="12814" max="12816" width="12.3984375" style="12" customWidth="1"/>
    <col min="12817" max="12817" width="23.3984375" style="12" bestFit="1" customWidth="1"/>
    <col min="12818" max="12818" width="12.86328125" style="12" bestFit="1" customWidth="1"/>
    <col min="12819" max="12821" width="12.3984375" style="12" customWidth="1"/>
    <col min="12822" max="12822" width="23.46484375" style="12" bestFit="1" customWidth="1"/>
    <col min="12823" max="12823" width="12.86328125" style="12" bestFit="1" customWidth="1"/>
    <col min="12824" max="12826" width="12.3984375" style="12" customWidth="1"/>
    <col min="12827" max="12827" width="23.46484375" style="12" bestFit="1" customWidth="1"/>
    <col min="12828" max="12828" width="12.86328125" style="12" bestFit="1" customWidth="1"/>
    <col min="12829" max="12831" width="12.3984375" style="12" customWidth="1"/>
    <col min="12832" max="12832" width="18.59765625" style="12" customWidth="1"/>
    <col min="12833" max="12836" width="12.3984375" style="12" customWidth="1"/>
    <col min="12837" max="12838" width="16.1328125" style="12" customWidth="1"/>
    <col min="12839" max="12840" width="12.3984375" style="12" customWidth="1"/>
    <col min="12841" max="13065" width="12.3984375" style="12"/>
    <col min="13066" max="13067" width="12.3984375" style="12" customWidth="1"/>
    <col min="13068" max="13068" width="23.3984375" style="12" bestFit="1" customWidth="1"/>
    <col min="13069" max="13069" width="12.86328125" style="12" bestFit="1" customWidth="1"/>
    <col min="13070" max="13072" width="12.3984375" style="12" customWidth="1"/>
    <col min="13073" max="13073" width="23.3984375" style="12" bestFit="1" customWidth="1"/>
    <col min="13074" max="13074" width="12.86328125" style="12" bestFit="1" customWidth="1"/>
    <col min="13075" max="13077" width="12.3984375" style="12" customWidth="1"/>
    <col min="13078" max="13078" width="23.46484375" style="12" bestFit="1" customWidth="1"/>
    <col min="13079" max="13079" width="12.86328125" style="12" bestFit="1" customWidth="1"/>
    <col min="13080" max="13082" width="12.3984375" style="12" customWidth="1"/>
    <col min="13083" max="13083" width="23.46484375" style="12" bestFit="1" customWidth="1"/>
    <col min="13084" max="13084" width="12.86328125" style="12" bestFit="1" customWidth="1"/>
    <col min="13085" max="13087" width="12.3984375" style="12" customWidth="1"/>
    <col min="13088" max="13088" width="18.59765625" style="12" customWidth="1"/>
    <col min="13089" max="13092" width="12.3984375" style="12" customWidth="1"/>
    <col min="13093" max="13094" width="16.1328125" style="12" customWidth="1"/>
    <col min="13095" max="13096" width="12.3984375" style="12" customWidth="1"/>
    <col min="13097" max="13321" width="12.3984375" style="12"/>
    <col min="13322" max="13323" width="12.3984375" style="12" customWidth="1"/>
    <col min="13324" max="13324" width="23.3984375" style="12" bestFit="1" customWidth="1"/>
    <col min="13325" max="13325" width="12.86328125" style="12" bestFit="1" customWidth="1"/>
    <col min="13326" max="13328" width="12.3984375" style="12" customWidth="1"/>
    <col min="13329" max="13329" width="23.3984375" style="12" bestFit="1" customWidth="1"/>
    <col min="13330" max="13330" width="12.86328125" style="12" bestFit="1" customWidth="1"/>
    <col min="13331" max="13333" width="12.3984375" style="12" customWidth="1"/>
    <col min="13334" max="13334" width="23.46484375" style="12" bestFit="1" customWidth="1"/>
    <col min="13335" max="13335" width="12.86328125" style="12" bestFit="1" customWidth="1"/>
    <col min="13336" max="13338" width="12.3984375" style="12" customWidth="1"/>
    <col min="13339" max="13339" width="23.46484375" style="12" bestFit="1" customWidth="1"/>
    <col min="13340" max="13340" width="12.86328125" style="12" bestFit="1" customWidth="1"/>
    <col min="13341" max="13343" width="12.3984375" style="12" customWidth="1"/>
    <col min="13344" max="13344" width="18.59765625" style="12" customWidth="1"/>
    <col min="13345" max="13348" width="12.3984375" style="12" customWidth="1"/>
    <col min="13349" max="13350" width="16.1328125" style="12" customWidth="1"/>
    <col min="13351" max="13352" width="12.3984375" style="12" customWidth="1"/>
    <col min="13353" max="13577" width="12.3984375" style="12"/>
    <col min="13578" max="13579" width="12.3984375" style="12" customWidth="1"/>
    <col min="13580" max="13580" width="23.3984375" style="12" bestFit="1" customWidth="1"/>
    <col min="13581" max="13581" width="12.86328125" style="12" bestFit="1" customWidth="1"/>
    <col min="13582" max="13584" width="12.3984375" style="12" customWidth="1"/>
    <col min="13585" max="13585" width="23.3984375" style="12" bestFit="1" customWidth="1"/>
    <col min="13586" max="13586" width="12.86328125" style="12" bestFit="1" customWidth="1"/>
    <col min="13587" max="13589" width="12.3984375" style="12" customWidth="1"/>
    <col min="13590" max="13590" width="23.46484375" style="12" bestFit="1" customWidth="1"/>
    <col min="13591" max="13591" width="12.86328125" style="12" bestFit="1" customWidth="1"/>
    <col min="13592" max="13594" width="12.3984375" style="12" customWidth="1"/>
    <col min="13595" max="13595" width="23.46484375" style="12" bestFit="1" customWidth="1"/>
    <col min="13596" max="13596" width="12.86328125" style="12" bestFit="1" customWidth="1"/>
    <col min="13597" max="13599" width="12.3984375" style="12" customWidth="1"/>
    <col min="13600" max="13600" width="18.59765625" style="12" customWidth="1"/>
    <col min="13601" max="13604" width="12.3984375" style="12" customWidth="1"/>
    <col min="13605" max="13606" width="16.1328125" style="12" customWidth="1"/>
    <col min="13607" max="13608" width="12.3984375" style="12" customWidth="1"/>
    <col min="13609" max="13833" width="12.3984375" style="12"/>
    <col min="13834" max="13835" width="12.3984375" style="12" customWidth="1"/>
    <col min="13836" max="13836" width="23.3984375" style="12" bestFit="1" customWidth="1"/>
    <col min="13837" max="13837" width="12.86328125" style="12" bestFit="1" customWidth="1"/>
    <col min="13838" max="13840" width="12.3984375" style="12" customWidth="1"/>
    <col min="13841" max="13841" width="23.3984375" style="12" bestFit="1" customWidth="1"/>
    <col min="13842" max="13842" width="12.86328125" style="12" bestFit="1" customWidth="1"/>
    <col min="13843" max="13845" width="12.3984375" style="12" customWidth="1"/>
    <col min="13846" max="13846" width="23.46484375" style="12" bestFit="1" customWidth="1"/>
    <col min="13847" max="13847" width="12.86328125" style="12" bestFit="1" customWidth="1"/>
    <col min="13848" max="13850" width="12.3984375" style="12" customWidth="1"/>
    <col min="13851" max="13851" width="23.46484375" style="12" bestFit="1" customWidth="1"/>
    <col min="13852" max="13852" width="12.86328125" style="12" bestFit="1" customWidth="1"/>
    <col min="13853" max="13855" width="12.3984375" style="12" customWidth="1"/>
    <col min="13856" max="13856" width="18.59765625" style="12" customWidth="1"/>
    <col min="13857" max="13860" width="12.3984375" style="12" customWidth="1"/>
    <col min="13861" max="13862" width="16.1328125" style="12" customWidth="1"/>
    <col min="13863" max="13864" width="12.3984375" style="12" customWidth="1"/>
    <col min="13865" max="14089" width="12.3984375" style="12"/>
    <col min="14090" max="14091" width="12.3984375" style="12" customWidth="1"/>
    <col min="14092" max="14092" width="23.3984375" style="12" bestFit="1" customWidth="1"/>
    <col min="14093" max="14093" width="12.86328125" style="12" bestFit="1" customWidth="1"/>
    <col min="14094" max="14096" width="12.3984375" style="12" customWidth="1"/>
    <col min="14097" max="14097" width="23.3984375" style="12" bestFit="1" customWidth="1"/>
    <col min="14098" max="14098" width="12.86328125" style="12" bestFit="1" customWidth="1"/>
    <col min="14099" max="14101" width="12.3984375" style="12" customWidth="1"/>
    <col min="14102" max="14102" width="23.46484375" style="12" bestFit="1" customWidth="1"/>
    <col min="14103" max="14103" width="12.86328125" style="12" bestFit="1" customWidth="1"/>
    <col min="14104" max="14106" width="12.3984375" style="12" customWidth="1"/>
    <col min="14107" max="14107" width="23.46484375" style="12" bestFit="1" customWidth="1"/>
    <col min="14108" max="14108" width="12.86328125" style="12" bestFit="1" customWidth="1"/>
    <col min="14109" max="14111" width="12.3984375" style="12" customWidth="1"/>
    <col min="14112" max="14112" width="18.59765625" style="12" customWidth="1"/>
    <col min="14113" max="14116" width="12.3984375" style="12" customWidth="1"/>
    <col min="14117" max="14118" width="16.1328125" style="12" customWidth="1"/>
    <col min="14119" max="14120" width="12.3984375" style="12" customWidth="1"/>
    <col min="14121" max="14345" width="12.3984375" style="12"/>
    <col min="14346" max="14347" width="12.3984375" style="12" customWidth="1"/>
    <col min="14348" max="14348" width="23.3984375" style="12" bestFit="1" customWidth="1"/>
    <col min="14349" max="14349" width="12.86328125" style="12" bestFit="1" customWidth="1"/>
    <col min="14350" max="14352" width="12.3984375" style="12" customWidth="1"/>
    <col min="14353" max="14353" width="23.3984375" style="12" bestFit="1" customWidth="1"/>
    <col min="14354" max="14354" width="12.86328125" style="12" bestFit="1" customWidth="1"/>
    <col min="14355" max="14357" width="12.3984375" style="12" customWidth="1"/>
    <col min="14358" max="14358" width="23.46484375" style="12" bestFit="1" customWidth="1"/>
    <col min="14359" max="14359" width="12.86328125" style="12" bestFit="1" customWidth="1"/>
    <col min="14360" max="14362" width="12.3984375" style="12" customWidth="1"/>
    <col min="14363" max="14363" width="23.46484375" style="12" bestFit="1" customWidth="1"/>
    <col min="14364" max="14364" width="12.86328125" style="12" bestFit="1" customWidth="1"/>
    <col min="14365" max="14367" width="12.3984375" style="12" customWidth="1"/>
    <col min="14368" max="14368" width="18.59765625" style="12" customWidth="1"/>
    <col min="14369" max="14372" width="12.3984375" style="12" customWidth="1"/>
    <col min="14373" max="14374" width="16.1328125" style="12" customWidth="1"/>
    <col min="14375" max="14376" width="12.3984375" style="12" customWidth="1"/>
    <col min="14377" max="14601" width="12.3984375" style="12"/>
    <col min="14602" max="14603" width="12.3984375" style="12" customWidth="1"/>
    <col min="14604" max="14604" width="23.3984375" style="12" bestFit="1" customWidth="1"/>
    <col min="14605" max="14605" width="12.86328125" style="12" bestFit="1" customWidth="1"/>
    <col min="14606" max="14608" width="12.3984375" style="12" customWidth="1"/>
    <col min="14609" max="14609" width="23.3984375" style="12" bestFit="1" customWidth="1"/>
    <col min="14610" max="14610" width="12.86328125" style="12" bestFit="1" customWidth="1"/>
    <col min="14611" max="14613" width="12.3984375" style="12" customWidth="1"/>
    <col min="14614" max="14614" width="23.46484375" style="12" bestFit="1" customWidth="1"/>
    <col min="14615" max="14615" width="12.86328125" style="12" bestFit="1" customWidth="1"/>
    <col min="14616" max="14618" width="12.3984375" style="12" customWidth="1"/>
    <col min="14619" max="14619" width="23.46484375" style="12" bestFit="1" customWidth="1"/>
    <col min="14620" max="14620" width="12.86328125" style="12" bestFit="1" customWidth="1"/>
    <col min="14621" max="14623" width="12.3984375" style="12" customWidth="1"/>
    <col min="14624" max="14624" width="18.59765625" style="12" customWidth="1"/>
    <col min="14625" max="14628" width="12.3984375" style="12" customWidth="1"/>
    <col min="14629" max="14630" width="16.1328125" style="12" customWidth="1"/>
    <col min="14631" max="14632" width="12.3984375" style="12" customWidth="1"/>
    <col min="14633" max="14857" width="12.3984375" style="12"/>
    <col min="14858" max="14859" width="12.3984375" style="12" customWidth="1"/>
    <col min="14860" max="14860" width="23.3984375" style="12" bestFit="1" customWidth="1"/>
    <col min="14861" max="14861" width="12.86328125" style="12" bestFit="1" customWidth="1"/>
    <col min="14862" max="14864" width="12.3984375" style="12" customWidth="1"/>
    <col min="14865" max="14865" width="23.3984375" style="12" bestFit="1" customWidth="1"/>
    <col min="14866" max="14866" width="12.86328125" style="12" bestFit="1" customWidth="1"/>
    <col min="14867" max="14869" width="12.3984375" style="12" customWidth="1"/>
    <col min="14870" max="14870" width="23.46484375" style="12" bestFit="1" customWidth="1"/>
    <col min="14871" max="14871" width="12.86328125" style="12" bestFit="1" customWidth="1"/>
    <col min="14872" max="14874" width="12.3984375" style="12" customWidth="1"/>
    <col min="14875" max="14875" width="23.46484375" style="12" bestFit="1" customWidth="1"/>
    <col min="14876" max="14876" width="12.86328125" style="12" bestFit="1" customWidth="1"/>
    <col min="14877" max="14879" width="12.3984375" style="12" customWidth="1"/>
    <col min="14880" max="14880" width="18.59765625" style="12" customWidth="1"/>
    <col min="14881" max="14884" width="12.3984375" style="12" customWidth="1"/>
    <col min="14885" max="14886" width="16.1328125" style="12" customWidth="1"/>
    <col min="14887" max="14888" width="12.3984375" style="12" customWidth="1"/>
    <col min="14889" max="15113" width="12.3984375" style="12"/>
    <col min="15114" max="15115" width="12.3984375" style="12" customWidth="1"/>
    <col min="15116" max="15116" width="23.3984375" style="12" bestFit="1" customWidth="1"/>
    <col min="15117" max="15117" width="12.86328125" style="12" bestFit="1" customWidth="1"/>
    <col min="15118" max="15120" width="12.3984375" style="12" customWidth="1"/>
    <col min="15121" max="15121" width="23.3984375" style="12" bestFit="1" customWidth="1"/>
    <col min="15122" max="15122" width="12.86328125" style="12" bestFit="1" customWidth="1"/>
    <col min="15123" max="15125" width="12.3984375" style="12" customWidth="1"/>
    <col min="15126" max="15126" width="23.46484375" style="12" bestFit="1" customWidth="1"/>
    <col min="15127" max="15127" width="12.86328125" style="12" bestFit="1" customWidth="1"/>
    <col min="15128" max="15130" width="12.3984375" style="12" customWidth="1"/>
    <col min="15131" max="15131" width="23.46484375" style="12" bestFit="1" customWidth="1"/>
    <col min="15132" max="15132" width="12.86328125" style="12" bestFit="1" customWidth="1"/>
    <col min="15133" max="15135" width="12.3984375" style="12" customWidth="1"/>
    <col min="15136" max="15136" width="18.59765625" style="12" customWidth="1"/>
    <col min="15137" max="15140" width="12.3984375" style="12" customWidth="1"/>
    <col min="15141" max="15142" width="16.1328125" style="12" customWidth="1"/>
    <col min="15143" max="15144" width="12.3984375" style="12" customWidth="1"/>
    <col min="15145" max="15369" width="12.3984375" style="12"/>
    <col min="15370" max="15371" width="12.3984375" style="12" customWidth="1"/>
    <col min="15372" max="15372" width="23.3984375" style="12" bestFit="1" customWidth="1"/>
    <col min="15373" max="15373" width="12.86328125" style="12" bestFit="1" customWidth="1"/>
    <col min="15374" max="15376" width="12.3984375" style="12" customWidth="1"/>
    <col min="15377" max="15377" width="23.3984375" style="12" bestFit="1" customWidth="1"/>
    <col min="15378" max="15378" width="12.86328125" style="12" bestFit="1" customWidth="1"/>
    <col min="15379" max="15381" width="12.3984375" style="12" customWidth="1"/>
    <col min="15382" max="15382" width="23.46484375" style="12" bestFit="1" customWidth="1"/>
    <col min="15383" max="15383" width="12.86328125" style="12" bestFit="1" customWidth="1"/>
    <col min="15384" max="15386" width="12.3984375" style="12" customWidth="1"/>
    <col min="15387" max="15387" width="23.46484375" style="12" bestFit="1" customWidth="1"/>
    <col min="15388" max="15388" width="12.86328125" style="12" bestFit="1" customWidth="1"/>
    <col min="15389" max="15391" width="12.3984375" style="12" customWidth="1"/>
    <col min="15392" max="15392" width="18.59765625" style="12" customWidth="1"/>
    <col min="15393" max="15396" width="12.3984375" style="12" customWidth="1"/>
    <col min="15397" max="15398" width="16.1328125" style="12" customWidth="1"/>
    <col min="15399" max="15400" width="12.3984375" style="12" customWidth="1"/>
    <col min="15401" max="15625" width="12.3984375" style="12"/>
    <col min="15626" max="15627" width="12.3984375" style="12" customWidth="1"/>
    <col min="15628" max="15628" width="23.3984375" style="12" bestFit="1" customWidth="1"/>
    <col min="15629" max="15629" width="12.86328125" style="12" bestFit="1" customWidth="1"/>
    <col min="15630" max="15632" width="12.3984375" style="12" customWidth="1"/>
    <col min="15633" max="15633" width="23.3984375" style="12" bestFit="1" customWidth="1"/>
    <col min="15634" max="15634" width="12.86328125" style="12" bestFit="1" customWidth="1"/>
    <col min="15635" max="15637" width="12.3984375" style="12" customWidth="1"/>
    <col min="15638" max="15638" width="23.46484375" style="12" bestFit="1" customWidth="1"/>
    <col min="15639" max="15639" width="12.86328125" style="12" bestFit="1" customWidth="1"/>
    <col min="15640" max="15642" width="12.3984375" style="12" customWidth="1"/>
    <col min="15643" max="15643" width="23.46484375" style="12" bestFit="1" customWidth="1"/>
    <col min="15644" max="15644" width="12.86328125" style="12" bestFit="1" customWidth="1"/>
    <col min="15645" max="15647" width="12.3984375" style="12" customWidth="1"/>
    <col min="15648" max="15648" width="18.59765625" style="12" customWidth="1"/>
    <col min="15649" max="15652" width="12.3984375" style="12" customWidth="1"/>
    <col min="15653" max="15654" width="16.1328125" style="12" customWidth="1"/>
    <col min="15655" max="15656" width="12.3984375" style="12" customWidth="1"/>
    <col min="15657" max="15881" width="12.3984375" style="12"/>
    <col min="15882" max="15883" width="12.3984375" style="12" customWidth="1"/>
    <col min="15884" max="15884" width="23.3984375" style="12" bestFit="1" customWidth="1"/>
    <col min="15885" max="15885" width="12.86328125" style="12" bestFit="1" customWidth="1"/>
    <col min="15886" max="15888" width="12.3984375" style="12" customWidth="1"/>
    <col min="15889" max="15889" width="23.3984375" style="12" bestFit="1" customWidth="1"/>
    <col min="15890" max="15890" width="12.86328125" style="12" bestFit="1" customWidth="1"/>
    <col min="15891" max="15893" width="12.3984375" style="12" customWidth="1"/>
    <col min="15894" max="15894" width="23.46484375" style="12" bestFit="1" customWidth="1"/>
    <col min="15895" max="15895" width="12.86328125" style="12" bestFit="1" customWidth="1"/>
    <col min="15896" max="15898" width="12.3984375" style="12" customWidth="1"/>
    <col min="15899" max="15899" width="23.46484375" style="12" bestFit="1" customWidth="1"/>
    <col min="15900" max="15900" width="12.86328125" style="12" bestFit="1" customWidth="1"/>
    <col min="15901" max="15903" width="12.3984375" style="12" customWidth="1"/>
    <col min="15904" max="15904" width="18.59765625" style="12" customWidth="1"/>
    <col min="15905" max="15908" width="12.3984375" style="12" customWidth="1"/>
    <col min="15909" max="15910" width="16.1328125" style="12" customWidth="1"/>
    <col min="15911" max="15912" width="12.3984375" style="12" customWidth="1"/>
    <col min="15913" max="16137" width="12.3984375" style="12"/>
    <col min="16138" max="16139" width="12.3984375" style="12" customWidth="1"/>
    <col min="16140" max="16140" width="23.3984375" style="12" bestFit="1" customWidth="1"/>
    <col min="16141" max="16141" width="12.86328125" style="12" bestFit="1" customWidth="1"/>
    <col min="16142" max="16144" width="12.3984375" style="12" customWidth="1"/>
    <col min="16145" max="16145" width="23.3984375" style="12" bestFit="1" customWidth="1"/>
    <col min="16146" max="16146" width="12.86328125" style="12" bestFit="1" customWidth="1"/>
    <col min="16147" max="16149" width="12.3984375" style="12" customWidth="1"/>
    <col min="16150" max="16150" width="23.46484375" style="12" bestFit="1" customWidth="1"/>
    <col min="16151" max="16151" width="12.86328125" style="12" bestFit="1" customWidth="1"/>
    <col min="16152" max="16154" width="12.3984375" style="12" customWidth="1"/>
    <col min="16155" max="16155" width="23.46484375" style="12" bestFit="1" customWidth="1"/>
    <col min="16156" max="16156" width="12.86328125" style="12" bestFit="1" customWidth="1"/>
    <col min="16157" max="16159" width="12.3984375" style="12" customWidth="1"/>
    <col min="16160" max="16160" width="18.59765625" style="12" customWidth="1"/>
    <col min="16161" max="16164" width="12.3984375" style="12" customWidth="1"/>
    <col min="16165" max="16166" width="16.1328125" style="12" customWidth="1"/>
    <col min="16167" max="16168" width="12.3984375" style="12" customWidth="1"/>
    <col min="16169" max="16384" width="12.3984375" style="12"/>
  </cols>
  <sheetData>
    <row r="1" spans="1:40" ht="23.1" customHeight="1">
      <c r="A1" s="295" t="s">
        <v>43</v>
      </c>
      <c r="B1" s="295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W1" s="317"/>
      <c r="X1" s="317"/>
      <c r="Y1" s="317"/>
      <c r="Z1" s="317"/>
      <c r="AA1" s="317"/>
      <c r="AB1" s="317"/>
      <c r="AC1" s="317"/>
      <c r="AD1" s="317"/>
      <c r="AE1" s="317"/>
      <c r="AF1" s="317"/>
      <c r="AG1" s="317"/>
      <c r="AH1" s="317"/>
      <c r="AI1" s="317"/>
      <c r="AJ1" s="317"/>
      <c r="AK1" s="317"/>
      <c r="AL1" s="317"/>
      <c r="AM1" s="317"/>
      <c r="AN1" s="317"/>
    </row>
    <row r="2" spans="1:40" ht="23.1" customHeight="1">
      <c r="A2" s="313" t="s">
        <v>18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3"/>
      <c r="U2" s="313"/>
      <c r="V2" s="313"/>
      <c r="W2" s="313"/>
      <c r="X2" s="313"/>
      <c r="Y2" s="313"/>
      <c r="Z2" s="313"/>
      <c r="AA2" s="313"/>
      <c r="AB2" s="313"/>
      <c r="AC2" s="313"/>
      <c r="AD2" s="313"/>
      <c r="AE2" s="313"/>
      <c r="AF2" s="313"/>
      <c r="AG2" s="313"/>
      <c r="AH2" s="313"/>
      <c r="AI2" s="313"/>
      <c r="AJ2" s="313"/>
      <c r="AK2" s="313"/>
      <c r="AL2" s="313"/>
      <c r="AM2" s="313"/>
      <c r="AN2" s="313"/>
    </row>
    <row r="3" spans="1:40" ht="23.1" customHeight="1">
      <c r="A3" s="295" t="s">
        <v>44</v>
      </c>
      <c r="B3" s="295"/>
      <c r="C3" s="345" t="s">
        <v>70</v>
      </c>
      <c r="D3" s="345"/>
      <c r="E3" s="345"/>
      <c r="F3" s="345"/>
      <c r="G3" s="345"/>
      <c r="H3" s="345"/>
      <c r="I3" s="345"/>
      <c r="J3" s="345" t="s">
        <v>91</v>
      </c>
      <c r="K3" s="345"/>
      <c r="L3" s="345"/>
      <c r="M3" s="345"/>
      <c r="N3" s="345"/>
      <c r="O3" s="345"/>
      <c r="P3" s="345"/>
      <c r="Q3" s="345" t="s">
        <v>59</v>
      </c>
      <c r="R3" s="345"/>
      <c r="S3" s="345"/>
      <c r="T3" s="345"/>
      <c r="U3" s="345"/>
      <c r="V3" s="345"/>
      <c r="W3" s="345"/>
      <c r="X3" s="345" t="s">
        <v>60</v>
      </c>
      <c r="Y3" s="345"/>
      <c r="Z3" s="345"/>
      <c r="AA3" s="345"/>
      <c r="AB3" s="345"/>
      <c r="AC3" s="345"/>
      <c r="AD3" s="345"/>
      <c r="AE3" s="316" t="s">
        <v>20</v>
      </c>
      <c r="AF3" s="295"/>
      <c r="AG3" s="295"/>
      <c r="AH3" s="295"/>
      <c r="AI3" s="295"/>
      <c r="AJ3" s="295"/>
      <c r="AK3" s="295"/>
      <c r="AL3" s="295"/>
      <c r="AM3" s="295"/>
      <c r="AN3" s="295"/>
    </row>
    <row r="4" spans="1:40" ht="105.75" customHeight="1">
      <c r="A4" s="295" t="s">
        <v>21</v>
      </c>
      <c r="B4" s="295"/>
      <c r="C4" s="345"/>
      <c r="D4" s="345"/>
      <c r="E4" s="345"/>
      <c r="F4" s="345"/>
      <c r="G4" s="345"/>
      <c r="H4" s="345"/>
      <c r="I4" s="345"/>
      <c r="J4" s="345"/>
      <c r="K4" s="345"/>
      <c r="L4" s="345"/>
      <c r="M4" s="345"/>
      <c r="N4" s="345"/>
      <c r="O4" s="345"/>
      <c r="P4" s="345"/>
      <c r="Q4" s="345"/>
      <c r="R4" s="345"/>
      <c r="S4" s="345"/>
      <c r="T4" s="345"/>
      <c r="U4" s="345"/>
      <c r="V4" s="345"/>
      <c r="W4" s="345"/>
      <c r="X4" s="345"/>
      <c r="Y4" s="345"/>
      <c r="Z4" s="345"/>
      <c r="AA4" s="345"/>
      <c r="AB4" s="345"/>
      <c r="AC4" s="345"/>
      <c r="AD4" s="345"/>
      <c r="AE4" s="295"/>
      <c r="AF4" s="295"/>
      <c r="AG4" s="295"/>
      <c r="AH4" s="295"/>
      <c r="AI4" s="295"/>
      <c r="AJ4" s="295"/>
      <c r="AK4" s="295"/>
      <c r="AL4" s="295"/>
      <c r="AM4" s="295"/>
      <c r="AN4" s="295"/>
    </row>
    <row r="5" spans="1:40" s="13" customFormat="1" ht="23.1" customHeight="1">
      <c r="A5" s="306" t="s">
        <v>22</v>
      </c>
      <c r="B5" s="306"/>
      <c r="C5" s="128"/>
      <c r="D5" s="51"/>
      <c r="E5" s="51">
        <f>COUNTA(C10:C40)</f>
        <v>0</v>
      </c>
      <c r="F5" s="51"/>
      <c r="G5" s="68"/>
      <c r="H5" s="129"/>
      <c r="I5" s="141"/>
      <c r="J5" s="128"/>
      <c r="K5" s="51"/>
      <c r="L5" s="51">
        <f>COUNTA(J10:J40)</f>
        <v>0</v>
      </c>
      <c r="M5" s="51"/>
      <c r="N5" s="68"/>
      <c r="O5" s="129"/>
      <c r="P5" s="141"/>
      <c r="Q5" s="128"/>
      <c r="R5" s="51"/>
      <c r="S5" s="51">
        <f>COUNTA(Q10:Q40)</f>
        <v>0</v>
      </c>
      <c r="T5" s="51"/>
      <c r="U5" s="68"/>
      <c r="V5" s="129"/>
      <c r="W5" s="141"/>
      <c r="X5" s="128"/>
      <c r="Y5" s="51"/>
      <c r="Z5" s="51">
        <f>COUNTA(X10:X40)</f>
        <v>0</v>
      </c>
      <c r="AA5" s="51"/>
      <c r="AB5" s="68"/>
      <c r="AC5" s="129"/>
      <c r="AD5" s="141"/>
      <c r="AE5" s="289"/>
      <c r="AF5" s="289"/>
      <c r="AG5" s="289"/>
      <c r="AH5" s="289"/>
      <c r="AI5" s="289"/>
      <c r="AJ5" s="289"/>
      <c r="AK5" s="289"/>
      <c r="AL5" s="289"/>
      <c r="AM5" s="289"/>
      <c r="AN5" s="289"/>
    </row>
    <row r="6" spans="1:40" ht="23.1" customHeight="1">
      <c r="A6" s="292"/>
      <c r="B6" s="292"/>
      <c r="C6" s="52" t="s">
        <v>7</v>
      </c>
      <c r="D6" s="52" t="s">
        <v>54</v>
      </c>
      <c r="E6" s="53" t="s">
        <v>12</v>
      </c>
      <c r="F6" s="70" t="s">
        <v>71</v>
      </c>
      <c r="G6" s="71" t="s">
        <v>48</v>
      </c>
      <c r="H6" s="130" t="s">
        <v>45</v>
      </c>
      <c r="I6" s="142" t="s">
        <v>16</v>
      </c>
      <c r="J6" s="52" t="s">
        <v>23</v>
      </c>
      <c r="K6" s="52" t="s">
        <v>54</v>
      </c>
      <c r="L6" s="53" t="s">
        <v>12</v>
      </c>
      <c r="M6" s="70" t="s">
        <v>26</v>
      </c>
      <c r="N6" s="71" t="s">
        <v>48</v>
      </c>
      <c r="O6" s="139" t="s">
        <v>62</v>
      </c>
      <c r="P6" s="150" t="s">
        <v>50</v>
      </c>
      <c r="Q6" s="52" t="s">
        <v>23</v>
      </c>
      <c r="R6" s="52" t="s">
        <v>54</v>
      </c>
      <c r="S6" s="53" t="s">
        <v>12</v>
      </c>
      <c r="T6" s="70" t="s">
        <v>26</v>
      </c>
      <c r="U6" s="71" t="s">
        <v>48</v>
      </c>
      <c r="V6" s="139" t="s">
        <v>62</v>
      </c>
      <c r="W6" s="150" t="s">
        <v>50</v>
      </c>
      <c r="X6" s="52" t="s">
        <v>23</v>
      </c>
      <c r="Y6" s="52" t="s">
        <v>54</v>
      </c>
      <c r="Z6" s="53" t="s">
        <v>12</v>
      </c>
      <c r="AA6" s="70" t="s">
        <v>26</v>
      </c>
      <c r="AB6" s="71" t="s">
        <v>48</v>
      </c>
      <c r="AC6" s="139" t="s">
        <v>49</v>
      </c>
      <c r="AD6" s="150" t="s">
        <v>57</v>
      </c>
      <c r="AE6" s="54" t="s">
        <v>27</v>
      </c>
      <c r="AF6" s="54" t="s">
        <v>28</v>
      </c>
      <c r="AG6" s="55" t="s">
        <v>29</v>
      </c>
      <c r="AH6" s="70" t="s">
        <v>71</v>
      </c>
      <c r="AI6" s="70" t="s">
        <v>26</v>
      </c>
      <c r="AJ6" s="71" t="s">
        <v>48</v>
      </c>
      <c r="AK6" s="52" t="s">
        <v>51</v>
      </c>
      <c r="AL6" s="72" t="s">
        <v>49</v>
      </c>
      <c r="AM6" s="69" t="s">
        <v>52</v>
      </c>
      <c r="AN6" s="72" t="s">
        <v>50</v>
      </c>
    </row>
    <row r="7" spans="1:40" s="14" customFormat="1" ht="30" customHeight="1">
      <c r="A7" s="294" t="s">
        <v>30</v>
      </c>
      <c r="B7" s="294"/>
      <c r="C7" s="31"/>
      <c r="D7" s="31"/>
      <c r="E7" s="31"/>
      <c r="F7" s="31"/>
      <c r="G7" s="56"/>
      <c r="H7" s="131"/>
      <c r="I7" s="143" t="e">
        <f>H7/F7</f>
        <v>#DIV/0!</v>
      </c>
      <c r="J7" s="31"/>
      <c r="K7" s="31"/>
      <c r="L7" s="31"/>
      <c r="M7" s="31" t="e">
        <f>O7/P7</f>
        <v>#DIV/0!</v>
      </c>
      <c r="N7" s="56"/>
      <c r="O7" s="131"/>
      <c r="P7" s="143"/>
      <c r="Q7" s="31"/>
      <c r="R7" s="31"/>
      <c r="S7" s="31"/>
      <c r="T7" s="31" t="e">
        <f>V7/W7</f>
        <v>#DIV/0!</v>
      </c>
      <c r="U7" s="56"/>
      <c r="V7" s="131"/>
      <c r="W7" s="143"/>
      <c r="X7" s="31"/>
      <c r="Y7" s="31"/>
      <c r="Z7" s="31"/>
      <c r="AA7" s="31"/>
      <c r="AB7" s="56" t="e">
        <f>AA7/X7</f>
        <v>#DIV/0!</v>
      </c>
      <c r="AC7" s="131"/>
      <c r="AD7" s="143" t="e">
        <f>AC7/X7*1000</f>
        <v>#DIV/0!</v>
      </c>
      <c r="AE7" s="57">
        <f>SUMIF($C$6:$AD$6,$AE$6,C7:AD8)</f>
        <v>0</v>
      </c>
      <c r="AF7" s="57">
        <f t="shared" ref="AF7:AF40" si="0">SUMIF($C$6:$AD$6,$AF$6,C7:AD7)</f>
        <v>0</v>
      </c>
      <c r="AG7" s="58" t="e">
        <f>AF7/AE7</f>
        <v>#DIV/0!</v>
      </c>
      <c r="AH7" s="57">
        <f>SUMIF($C$6:$AD$6,$AH$6,C7:AD7)</f>
        <v>0</v>
      </c>
      <c r="AI7" s="57" t="e">
        <f t="shared" ref="AI7:AI40" si="1">SUMIF($C$6:$AD$6,$AI$6,C7:AD7)</f>
        <v>#DIV/0!</v>
      </c>
      <c r="AJ7" s="58" t="e">
        <f>AI7/AE7</f>
        <v>#DIV/0!</v>
      </c>
      <c r="AK7" s="57">
        <f t="shared" ref="AK7:AK40" si="2">SUMIF($C$6:$AD$6,$AK$6,C7:AD7)</f>
        <v>0</v>
      </c>
      <c r="AL7" s="57">
        <f t="shared" ref="AL7:AL40" si="3">SUMIF($C$6:$AD$6,$AL$6,C7:AD7)</f>
        <v>0</v>
      </c>
      <c r="AM7" s="73" t="e">
        <f>AK7/AF7</f>
        <v>#DIV/0!</v>
      </c>
      <c r="AN7" s="73" t="e">
        <f>AL7/AI7</f>
        <v>#DIV/0!</v>
      </c>
    </row>
    <row r="8" spans="1:40" ht="17.25" hidden="1" customHeight="1">
      <c r="A8" s="298" t="s">
        <v>53</v>
      </c>
      <c r="B8" s="298"/>
      <c r="C8" s="35" t="e">
        <f>C7/F5*G5</f>
        <v>#DIV/0!</v>
      </c>
      <c r="D8" s="35"/>
      <c r="E8" s="35"/>
      <c r="F8" s="35" t="e">
        <f>F7/F5*G5</f>
        <v>#DIV/0!</v>
      </c>
      <c r="G8" s="60"/>
      <c r="H8" s="132" t="e">
        <f>H7/#REF!*#REF!</f>
        <v>#REF!</v>
      </c>
      <c r="I8" s="144" t="e">
        <f>H8/F8</f>
        <v>#REF!</v>
      </c>
      <c r="J8" s="35" t="e">
        <f>J7/M5*N5</f>
        <v>#DIV/0!</v>
      </c>
      <c r="K8" s="35"/>
      <c r="L8" s="35"/>
      <c r="M8" s="35" t="e">
        <f>M7/M5*N5</f>
        <v>#DIV/0!</v>
      </c>
      <c r="N8" s="60"/>
      <c r="O8" s="132" t="e">
        <f>O7/#REF!*#REF!</f>
        <v>#REF!</v>
      </c>
      <c r="P8" s="144" t="e">
        <f>O8/M8</f>
        <v>#REF!</v>
      </c>
      <c r="Q8" s="35" t="e">
        <f>Q7/T5*U5</f>
        <v>#DIV/0!</v>
      </c>
      <c r="R8" s="35"/>
      <c r="S8" s="35"/>
      <c r="T8" s="35" t="e">
        <f>T7/T5*U5</f>
        <v>#DIV/0!</v>
      </c>
      <c r="U8" s="60"/>
      <c r="V8" s="132" t="e">
        <f>V7/#REF!*#REF!</f>
        <v>#REF!</v>
      </c>
      <c r="W8" s="144" t="e">
        <f>V8/T8</f>
        <v>#REF!</v>
      </c>
      <c r="X8" s="35" t="e">
        <f>X7/AA5*AB5</f>
        <v>#DIV/0!</v>
      </c>
      <c r="Y8" s="35"/>
      <c r="Z8" s="35"/>
      <c r="AA8" s="35" t="e">
        <f>AA7/AA5*AB5</f>
        <v>#DIV/0!</v>
      </c>
      <c r="AB8" s="60"/>
      <c r="AC8" s="132" t="e">
        <f>AC7/#REF!*#REF!</f>
        <v>#REF!</v>
      </c>
      <c r="AD8" s="144" t="e">
        <f>AC8/AA8</f>
        <v>#REF!</v>
      </c>
      <c r="AE8" s="74"/>
      <c r="AF8" s="74">
        <f t="shared" si="0"/>
        <v>0</v>
      </c>
      <c r="AG8" s="75" t="e">
        <f t="shared" ref="AG8:AG41" si="4">AF8/AE8</f>
        <v>#DIV/0!</v>
      </c>
      <c r="AH8" s="74">
        <f>SUMIF($C$6:$AD$6,$AI$6,B8:AC8)</f>
        <v>0</v>
      </c>
      <c r="AI8" s="74" t="e">
        <f t="shared" si="1"/>
        <v>#DIV/0!</v>
      </c>
      <c r="AJ8" s="75" t="e">
        <f t="shared" ref="AJ8:AJ41" si="5">AI8/AE8</f>
        <v>#DIV/0!</v>
      </c>
      <c r="AK8" s="74" t="e">
        <f t="shared" si="2"/>
        <v>#REF!</v>
      </c>
      <c r="AL8" s="74" t="e">
        <f t="shared" si="3"/>
        <v>#REF!</v>
      </c>
      <c r="AM8" s="76" t="e">
        <f t="shared" ref="AM8:AM40" si="6">AK8/AF8</f>
        <v>#REF!</v>
      </c>
      <c r="AN8" s="76" t="e">
        <f t="shared" ref="AN8:AN40" si="7">AL8/AI8</f>
        <v>#REF!</v>
      </c>
    </row>
    <row r="9" spans="1:40" s="14" customFormat="1" ht="30" customHeight="1">
      <c r="A9" s="300" t="s">
        <v>32</v>
      </c>
      <c r="B9" s="300"/>
      <c r="C9" s="39">
        <f>SUM(C10:C40)</f>
        <v>0</v>
      </c>
      <c r="D9" s="39">
        <f>SUM(D10:D40)</f>
        <v>0</v>
      </c>
      <c r="E9" s="177" t="e">
        <f>D9/C9</f>
        <v>#DIV/0!</v>
      </c>
      <c r="F9" s="40">
        <f>SUM(F10:F40)</f>
        <v>0</v>
      </c>
      <c r="G9" s="41" t="e">
        <f>F9/C9</f>
        <v>#DIV/0!</v>
      </c>
      <c r="H9" s="133">
        <f>SUM(H10:H40)</f>
        <v>0</v>
      </c>
      <c r="I9" s="145" t="e">
        <f>H9/F9</f>
        <v>#DIV/0!</v>
      </c>
      <c r="J9" s="39">
        <f>SUM(J10:J40)</f>
        <v>0</v>
      </c>
      <c r="K9" s="39">
        <f>SUM(K10:K40)</f>
        <v>0</v>
      </c>
      <c r="L9" s="177" t="e">
        <f>K9/J9</f>
        <v>#DIV/0!</v>
      </c>
      <c r="M9" s="40">
        <f>SUM(M10:M40)</f>
        <v>0</v>
      </c>
      <c r="N9" s="41" t="e">
        <f>M9/J9</f>
        <v>#DIV/0!</v>
      </c>
      <c r="O9" s="133">
        <f>SUM(O10:O40)</f>
        <v>0</v>
      </c>
      <c r="P9" s="145" t="e">
        <f>O9/M9</f>
        <v>#DIV/0!</v>
      </c>
      <c r="Q9" s="39">
        <f>SUM(Q10:Q40)</f>
        <v>0</v>
      </c>
      <c r="R9" s="39">
        <f>SUM(R10:R40)</f>
        <v>0</v>
      </c>
      <c r="S9" s="177" t="e">
        <f>R9/Q9</f>
        <v>#DIV/0!</v>
      </c>
      <c r="T9" s="40">
        <f>SUM(T10:T40)</f>
        <v>0</v>
      </c>
      <c r="U9" s="41" t="e">
        <f>T9/Q9</f>
        <v>#DIV/0!</v>
      </c>
      <c r="V9" s="133">
        <f>SUM(V10:V40)</f>
        <v>0</v>
      </c>
      <c r="W9" s="145" t="e">
        <f>V9/T9</f>
        <v>#DIV/0!</v>
      </c>
      <c r="X9" s="39">
        <f>SUM(X10:X40)</f>
        <v>0</v>
      </c>
      <c r="Y9" s="39">
        <f>SUM(Y10:Y40)</f>
        <v>0</v>
      </c>
      <c r="Z9" s="177" t="e">
        <f>Y9/X9</f>
        <v>#DIV/0!</v>
      </c>
      <c r="AA9" s="40">
        <f>SUM(AA10:AA40)</f>
        <v>0</v>
      </c>
      <c r="AB9" s="41" t="e">
        <f>AA9/X9</f>
        <v>#DIV/0!</v>
      </c>
      <c r="AC9" s="133">
        <f>SUM(AC10:AC40)</f>
        <v>0</v>
      </c>
      <c r="AD9" s="145" t="e">
        <f>AC9/X9*1000</f>
        <v>#DIV/0!</v>
      </c>
      <c r="AE9" s="59">
        <f t="shared" ref="AE9:AE40" si="8">SUMIF($C$6:$AD$6,$AE$6,C9:AD9)</f>
        <v>0</v>
      </c>
      <c r="AF9" s="59">
        <f t="shared" si="0"/>
        <v>0</v>
      </c>
      <c r="AG9" s="65" t="e">
        <f>AF9/AE9</f>
        <v>#DIV/0!</v>
      </c>
      <c r="AH9" s="59">
        <f t="shared" ref="AH9:AH40" si="9">SUMIF($C$6:$AD$6,$AH$6,C9:AD9)</f>
        <v>0</v>
      </c>
      <c r="AI9" s="59">
        <f t="shared" si="1"/>
        <v>0</v>
      </c>
      <c r="AJ9" s="65" t="e">
        <f t="shared" si="5"/>
        <v>#DIV/0!</v>
      </c>
      <c r="AK9" s="59">
        <f t="shared" si="2"/>
        <v>0</v>
      </c>
      <c r="AL9" s="59">
        <f t="shared" si="3"/>
        <v>0</v>
      </c>
      <c r="AM9" s="77" t="e">
        <f>AK9/AF9</f>
        <v>#DIV/0!</v>
      </c>
      <c r="AN9" s="77" t="e">
        <f>AL9/AI9</f>
        <v>#DIV/0!</v>
      </c>
    </row>
    <row r="10" spans="1:40" ht="15.75">
      <c r="A10" s="66">
        <v>40087</v>
      </c>
      <c r="B10" s="44" t="s">
        <v>33</v>
      </c>
      <c r="C10" s="35"/>
      <c r="D10" s="35"/>
      <c r="E10" s="179" t="e">
        <f>D10/C10</f>
        <v>#DIV/0!</v>
      </c>
      <c r="F10" s="35"/>
      <c r="G10" s="60" t="e">
        <f>F10/C10</f>
        <v>#DIV/0!</v>
      </c>
      <c r="H10" s="134"/>
      <c r="I10" s="144" t="e">
        <f>H10/F10</f>
        <v>#DIV/0!</v>
      </c>
      <c r="J10" s="35"/>
      <c r="K10" s="35"/>
      <c r="L10" s="179" t="e">
        <f>K10/J10</f>
        <v>#DIV/0!</v>
      </c>
      <c r="M10" s="35"/>
      <c r="N10" s="60" t="e">
        <f>M10/J10</f>
        <v>#DIV/0!</v>
      </c>
      <c r="O10" s="134"/>
      <c r="P10" s="144" t="e">
        <f>O10/M10</f>
        <v>#DIV/0!</v>
      </c>
      <c r="Q10" s="35"/>
      <c r="R10" s="35"/>
      <c r="S10" s="179" t="e">
        <f>R10/Q10</f>
        <v>#DIV/0!</v>
      </c>
      <c r="T10" s="35"/>
      <c r="U10" s="60" t="e">
        <f>T10/Q10</f>
        <v>#DIV/0!</v>
      </c>
      <c r="V10" s="134"/>
      <c r="W10" s="144" t="e">
        <f>V10/T10</f>
        <v>#DIV/0!</v>
      </c>
      <c r="X10" s="35"/>
      <c r="Y10" s="35"/>
      <c r="Z10" s="179" t="e">
        <f>Y10/X10</f>
        <v>#DIV/0!</v>
      </c>
      <c r="AA10" s="35"/>
      <c r="AB10" s="60" t="e">
        <f>AA10/X10</f>
        <v>#DIV/0!</v>
      </c>
      <c r="AC10" s="134"/>
      <c r="AD10" s="144" t="e">
        <f>AC10/AA10</f>
        <v>#DIV/0!</v>
      </c>
      <c r="AE10" s="61">
        <f t="shared" si="8"/>
        <v>0</v>
      </c>
      <c r="AF10" s="62">
        <f t="shared" si="0"/>
        <v>0</v>
      </c>
      <c r="AG10" s="63" t="e">
        <f>AF10/AE10</f>
        <v>#DIV/0!</v>
      </c>
      <c r="AH10" s="62">
        <f t="shared" si="9"/>
        <v>0</v>
      </c>
      <c r="AI10" s="62">
        <f t="shared" si="1"/>
        <v>0</v>
      </c>
      <c r="AJ10" s="63" t="e">
        <f t="shared" si="5"/>
        <v>#DIV/0!</v>
      </c>
      <c r="AK10" s="64">
        <f t="shared" si="2"/>
        <v>0</v>
      </c>
      <c r="AL10" s="64">
        <f t="shared" si="3"/>
        <v>0</v>
      </c>
      <c r="AM10" s="159" t="e">
        <f>AK10/AF10</f>
        <v>#DIV/0!</v>
      </c>
      <c r="AN10" s="159" t="e">
        <f>AL10/AI10</f>
        <v>#DIV/0!</v>
      </c>
    </row>
    <row r="11" spans="1:40" ht="15.75">
      <c r="A11" s="66">
        <v>40088</v>
      </c>
      <c r="B11" s="44" t="s">
        <v>34</v>
      </c>
      <c r="C11" s="35"/>
      <c r="D11" s="35"/>
      <c r="E11" s="179" t="e">
        <f t="shared" ref="E11:E40" si="10">D11/C11</f>
        <v>#DIV/0!</v>
      </c>
      <c r="F11" s="35"/>
      <c r="G11" s="60" t="e">
        <f t="shared" ref="G11:G40" si="11">F11/C11</f>
        <v>#DIV/0!</v>
      </c>
      <c r="H11" s="134"/>
      <c r="I11" s="144" t="e">
        <f t="shared" ref="I11:I39" si="12">H11/F11</f>
        <v>#DIV/0!</v>
      </c>
      <c r="J11" s="35"/>
      <c r="K11" s="35"/>
      <c r="L11" s="179" t="e">
        <f t="shared" ref="L11:L40" si="13">K11/J11</f>
        <v>#DIV/0!</v>
      </c>
      <c r="M11" s="35"/>
      <c r="N11" s="60" t="e">
        <f t="shared" ref="N11:N40" si="14">M11/J11</f>
        <v>#DIV/0!</v>
      </c>
      <c r="O11" s="134"/>
      <c r="P11" s="144" t="e">
        <f t="shared" ref="P11:P39" si="15">O11/M11</f>
        <v>#DIV/0!</v>
      </c>
      <c r="Q11" s="35"/>
      <c r="R11" s="35"/>
      <c r="S11" s="179" t="e">
        <f t="shared" ref="S11:S40" si="16">R11/Q11</f>
        <v>#DIV/0!</v>
      </c>
      <c r="T11" s="35"/>
      <c r="U11" s="60" t="e">
        <f t="shared" ref="U11:U40" si="17">T11/Q11</f>
        <v>#DIV/0!</v>
      </c>
      <c r="V11" s="134"/>
      <c r="W11" s="144" t="e">
        <f t="shared" ref="W11:W39" si="18">V11/T11</f>
        <v>#DIV/0!</v>
      </c>
      <c r="X11" s="35"/>
      <c r="Y11" s="35"/>
      <c r="Z11" s="179" t="e">
        <f t="shared" ref="Z11:Z40" si="19">Y11/X11</f>
        <v>#DIV/0!</v>
      </c>
      <c r="AA11" s="35"/>
      <c r="AB11" s="60" t="e">
        <f t="shared" ref="AB11:AB40" si="20">AA11/X11</f>
        <v>#DIV/0!</v>
      </c>
      <c r="AC11" s="134"/>
      <c r="AD11" s="144" t="e">
        <f t="shared" ref="AD11:AD39" si="21">AC11/AA11</f>
        <v>#DIV/0!</v>
      </c>
      <c r="AE11" s="61">
        <f t="shared" si="8"/>
        <v>0</v>
      </c>
      <c r="AF11" s="62">
        <f t="shared" si="0"/>
        <v>0</v>
      </c>
      <c r="AG11" s="63" t="e">
        <f t="shared" si="4"/>
        <v>#DIV/0!</v>
      </c>
      <c r="AH11" s="62">
        <f t="shared" si="9"/>
        <v>0</v>
      </c>
      <c r="AI11" s="62">
        <f t="shared" si="1"/>
        <v>0</v>
      </c>
      <c r="AJ11" s="63" t="e">
        <f t="shared" si="5"/>
        <v>#DIV/0!</v>
      </c>
      <c r="AK11" s="64">
        <f t="shared" si="2"/>
        <v>0</v>
      </c>
      <c r="AL11" s="64">
        <f t="shared" si="3"/>
        <v>0</v>
      </c>
      <c r="AM11" s="159" t="e">
        <f t="shared" si="6"/>
        <v>#DIV/0!</v>
      </c>
      <c r="AN11" s="159" t="e">
        <f t="shared" si="7"/>
        <v>#DIV/0!</v>
      </c>
    </row>
    <row r="12" spans="1:40" ht="15.75">
      <c r="A12" s="66">
        <v>40089</v>
      </c>
      <c r="B12" s="44" t="s">
        <v>35</v>
      </c>
      <c r="C12" s="35"/>
      <c r="D12" s="35"/>
      <c r="E12" s="179" t="e">
        <f t="shared" si="10"/>
        <v>#DIV/0!</v>
      </c>
      <c r="F12" s="35"/>
      <c r="G12" s="60" t="e">
        <f t="shared" si="11"/>
        <v>#DIV/0!</v>
      </c>
      <c r="H12" s="134"/>
      <c r="I12" s="144" t="e">
        <f t="shared" si="12"/>
        <v>#DIV/0!</v>
      </c>
      <c r="J12" s="35"/>
      <c r="K12" s="35"/>
      <c r="L12" s="179" t="e">
        <f t="shared" si="13"/>
        <v>#DIV/0!</v>
      </c>
      <c r="M12" s="35"/>
      <c r="N12" s="60" t="e">
        <f t="shared" si="14"/>
        <v>#DIV/0!</v>
      </c>
      <c r="O12" s="134"/>
      <c r="P12" s="144" t="e">
        <f t="shared" si="15"/>
        <v>#DIV/0!</v>
      </c>
      <c r="Q12" s="35"/>
      <c r="R12" s="35"/>
      <c r="S12" s="179" t="e">
        <f t="shared" si="16"/>
        <v>#DIV/0!</v>
      </c>
      <c r="T12" s="35"/>
      <c r="U12" s="60" t="e">
        <f t="shared" si="17"/>
        <v>#DIV/0!</v>
      </c>
      <c r="V12" s="134"/>
      <c r="W12" s="144" t="e">
        <f t="shared" si="18"/>
        <v>#DIV/0!</v>
      </c>
      <c r="X12" s="35"/>
      <c r="Y12" s="35"/>
      <c r="Z12" s="179" t="e">
        <f t="shared" si="19"/>
        <v>#DIV/0!</v>
      </c>
      <c r="AA12" s="35"/>
      <c r="AB12" s="60" t="e">
        <f t="shared" si="20"/>
        <v>#DIV/0!</v>
      </c>
      <c r="AC12" s="134"/>
      <c r="AD12" s="144" t="e">
        <f t="shared" si="21"/>
        <v>#DIV/0!</v>
      </c>
      <c r="AE12" s="61">
        <f t="shared" si="8"/>
        <v>0</v>
      </c>
      <c r="AF12" s="62">
        <f t="shared" si="0"/>
        <v>0</v>
      </c>
      <c r="AG12" s="63" t="e">
        <f t="shared" si="4"/>
        <v>#DIV/0!</v>
      </c>
      <c r="AH12" s="62">
        <f t="shared" si="9"/>
        <v>0</v>
      </c>
      <c r="AI12" s="62">
        <f t="shared" si="1"/>
        <v>0</v>
      </c>
      <c r="AJ12" s="63" t="e">
        <f t="shared" si="5"/>
        <v>#DIV/0!</v>
      </c>
      <c r="AK12" s="64">
        <f t="shared" si="2"/>
        <v>0</v>
      </c>
      <c r="AL12" s="64">
        <f t="shared" si="3"/>
        <v>0</v>
      </c>
      <c r="AM12" s="159" t="e">
        <f t="shared" si="6"/>
        <v>#DIV/0!</v>
      </c>
      <c r="AN12" s="159" t="e">
        <f t="shared" si="7"/>
        <v>#DIV/0!</v>
      </c>
    </row>
    <row r="13" spans="1:40" ht="15.75">
      <c r="A13" s="66">
        <v>40090</v>
      </c>
      <c r="B13" s="44" t="s">
        <v>36</v>
      </c>
      <c r="C13" s="35"/>
      <c r="D13" s="35"/>
      <c r="E13" s="179" t="e">
        <f t="shared" si="10"/>
        <v>#DIV/0!</v>
      </c>
      <c r="F13" s="35"/>
      <c r="G13" s="60" t="e">
        <f t="shared" si="11"/>
        <v>#DIV/0!</v>
      </c>
      <c r="H13" s="134"/>
      <c r="I13" s="144" t="e">
        <f t="shared" si="12"/>
        <v>#DIV/0!</v>
      </c>
      <c r="J13" s="35"/>
      <c r="K13" s="35"/>
      <c r="L13" s="179" t="e">
        <f t="shared" si="13"/>
        <v>#DIV/0!</v>
      </c>
      <c r="M13" s="35"/>
      <c r="N13" s="60" t="e">
        <f t="shared" si="14"/>
        <v>#DIV/0!</v>
      </c>
      <c r="O13" s="134"/>
      <c r="P13" s="144" t="e">
        <f t="shared" si="15"/>
        <v>#DIV/0!</v>
      </c>
      <c r="Q13" s="35"/>
      <c r="R13" s="35"/>
      <c r="S13" s="179" t="e">
        <f t="shared" si="16"/>
        <v>#DIV/0!</v>
      </c>
      <c r="T13" s="35"/>
      <c r="U13" s="60" t="e">
        <f t="shared" si="17"/>
        <v>#DIV/0!</v>
      </c>
      <c r="V13" s="134"/>
      <c r="W13" s="144" t="e">
        <f t="shared" si="18"/>
        <v>#DIV/0!</v>
      </c>
      <c r="X13" s="35"/>
      <c r="Y13" s="35"/>
      <c r="Z13" s="179" t="e">
        <f t="shared" si="19"/>
        <v>#DIV/0!</v>
      </c>
      <c r="AA13" s="35"/>
      <c r="AB13" s="60" t="e">
        <f t="shared" si="20"/>
        <v>#DIV/0!</v>
      </c>
      <c r="AC13" s="134"/>
      <c r="AD13" s="144" t="e">
        <f t="shared" si="21"/>
        <v>#DIV/0!</v>
      </c>
      <c r="AE13" s="61">
        <f t="shared" si="8"/>
        <v>0</v>
      </c>
      <c r="AF13" s="62">
        <f t="shared" si="0"/>
        <v>0</v>
      </c>
      <c r="AG13" s="63" t="e">
        <f t="shared" si="4"/>
        <v>#DIV/0!</v>
      </c>
      <c r="AH13" s="62">
        <f t="shared" si="9"/>
        <v>0</v>
      </c>
      <c r="AI13" s="62">
        <f t="shared" si="1"/>
        <v>0</v>
      </c>
      <c r="AJ13" s="63" t="e">
        <f t="shared" si="5"/>
        <v>#DIV/0!</v>
      </c>
      <c r="AK13" s="64">
        <f t="shared" si="2"/>
        <v>0</v>
      </c>
      <c r="AL13" s="64">
        <f t="shared" si="3"/>
        <v>0</v>
      </c>
      <c r="AM13" s="159" t="e">
        <f t="shared" si="6"/>
        <v>#DIV/0!</v>
      </c>
      <c r="AN13" s="159" t="e">
        <f t="shared" si="7"/>
        <v>#DIV/0!</v>
      </c>
    </row>
    <row r="14" spans="1:40" ht="15.75">
      <c r="A14" s="66">
        <v>40091</v>
      </c>
      <c r="B14" s="44" t="s">
        <v>37</v>
      </c>
      <c r="C14" s="35"/>
      <c r="D14" s="35"/>
      <c r="E14" s="179" t="e">
        <f t="shared" si="10"/>
        <v>#DIV/0!</v>
      </c>
      <c r="F14" s="35"/>
      <c r="G14" s="60" t="e">
        <f t="shared" si="11"/>
        <v>#DIV/0!</v>
      </c>
      <c r="H14" s="134"/>
      <c r="I14" s="144" t="e">
        <f t="shared" si="12"/>
        <v>#DIV/0!</v>
      </c>
      <c r="J14" s="35"/>
      <c r="K14" s="35"/>
      <c r="L14" s="179" t="e">
        <f t="shared" si="13"/>
        <v>#DIV/0!</v>
      </c>
      <c r="M14" s="35"/>
      <c r="N14" s="60" t="e">
        <f t="shared" si="14"/>
        <v>#DIV/0!</v>
      </c>
      <c r="O14" s="134"/>
      <c r="P14" s="144" t="e">
        <f t="shared" si="15"/>
        <v>#DIV/0!</v>
      </c>
      <c r="Q14" s="35"/>
      <c r="R14" s="35"/>
      <c r="S14" s="179" t="e">
        <f t="shared" si="16"/>
        <v>#DIV/0!</v>
      </c>
      <c r="T14" s="35"/>
      <c r="U14" s="60" t="e">
        <f t="shared" si="17"/>
        <v>#DIV/0!</v>
      </c>
      <c r="V14" s="134"/>
      <c r="W14" s="144" t="e">
        <f t="shared" si="18"/>
        <v>#DIV/0!</v>
      </c>
      <c r="X14" s="35"/>
      <c r="Y14" s="35"/>
      <c r="Z14" s="179" t="e">
        <f t="shared" si="19"/>
        <v>#DIV/0!</v>
      </c>
      <c r="AA14" s="35"/>
      <c r="AB14" s="60" t="e">
        <f t="shared" si="20"/>
        <v>#DIV/0!</v>
      </c>
      <c r="AC14" s="134"/>
      <c r="AD14" s="144" t="e">
        <f t="shared" si="21"/>
        <v>#DIV/0!</v>
      </c>
      <c r="AE14" s="61">
        <f t="shared" si="8"/>
        <v>0</v>
      </c>
      <c r="AF14" s="62">
        <f t="shared" si="0"/>
        <v>0</v>
      </c>
      <c r="AG14" s="63" t="e">
        <f t="shared" si="4"/>
        <v>#DIV/0!</v>
      </c>
      <c r="AH14" s="62">
        <f t="shared" si="9"/>
        <v>0</v>
      </c>
      <c r="AI14" s="62">
        <f t="shared" si="1"/>
        <v>0</v>
      </c>
      <c r="AJ14" s="63" t="e">
        <f t="shared" si="5"/>
        <v>#DIV/0!</v>
      </c>
      <c r="AK14" s="64">
        <f t="shared" si="2"/>
        <v>0</v>
      </c>
      <c r="AL14" s="64">
        <f t="shared" si="3"/>
        <v>0</v>
      </c>
      <c r="AM14" s="159" t="e">
        <f t="shared" si="6"/>
        <v>#DIV/0!</v>
      </c>
      <c r="AN14" s="159" t="e">
        <f t="shared" si="7"/>
        <v>#DIV/0!</v>
      </c>
    </row>
    <row r="15" spans="1:40" ht="15.75">
      <c r="A15" s="66">
        <v>40092</v>
      </c>
      <c r="B15" s="44" t="s">
        <v>38</v>
      </c>
      <c r="C15" s="35"/>
      <c r="D15" s="35"/>
      <c r="E15" s="179" t="e">
        <f t="shared" si="10"/>
        <v>#DIV/0!</v>
      </c>
      <c r="F15" s="35"/>
      <c r="G15" s="60" t="e">
        <f t="shared" si="11"/>
        <v>#DIV/0!</v>
      </c>
      <c r="H15" s="134"/>
      <c r="I15" s="144" t="e">
        <f t="shared" si="12"/>
        <v>#DIV/0!</v>
      </c>
      <c r="J15" s="35"/>
      <c r="K15" s="35"/>
      <c r="L15" s="179" t="e">
        <f t="shared" si="13"/>
        <v>#DIV/0!</v>
      </c>
      <c r="M15" s="35"/>
      <c r="N15" s="60" t="e">
        <f t="shared" si="14"/>
        <v>#DIV/0!</v>
      </c>
      <c r="O15" s="134"/>
      <c r="P15" s="144" t="e">
        <f t="shared" si="15"/>
        <v>#DIV/0!</v>
      </c>
      <c r="Q15" s="35"/>
      <c r="R15" s="35"/>
      <c r="S15" s="179" t="e">
        <f t="shared" si="16"/>
        <v>#DIV/0!</v>
      </c>
      <c r="T15" s="35"/>
      <c r="U15" s="60" t="e">
        <f t="shared" si="17"/>
        <v>#DIV/0!</v>
      </c>
      <c r="V15" s="134"/>
      <c r="W15" s="144" t="e">
        <f t="shared" si="18"/>
        <v>#DIV/0!</v>
      </c>
      <c r="X15" s="35"/>
      <c r="Y15" s="35"/>
      <c r="Z15" s="179" t="e">
        <f t="shared" si="19"/>
        <v>#DIV/0!</v>
      </c>
      <c r="AA15" s="35"/>
      <c r="AB15" s="60" t="e">
        <f t="shared" si="20"/>
        <v>#DIV/0!</v>
      </c>
      <c r="AC15" s="134"/>
      <c r="AD15" s="144" t="e">
        <f t="shared" si="21"/>
        <v>#DIV/0!</v>
      </c>
      <c r="AE15" s="61">
        <f t="shared" si="8"/>
        <v>0</v>
      </c>
      <c r="AF15" s="62">
        <f t="shared" si="0"/>
        <v>0</v>
      </c>
      <c r="AG15" s="63" t="e">
        <f t="shared" si="4"/>
        <v>#DIV/0!</v>
      </c>
      <c r="AH15" s="62">
        <f t="shared" si="9"/>
        <v>0</v>
      </c>
      <c r="AI15" s="62">
        <f t="shared" si="1"/>
        <v>0</v>
      </c>
      <c r="AJ15" s="63" t="e">
        <f t="shared" si="5"/>
        <v>#DIV/0!</v>
      </c>
      <c r="AK15" s="64">
        <f t="shared" si="2"/>
        <v>0</v>
      </c>
      <c r="AL15" s="64">
        <f t="shared" si="3"/>
        <v>0</v>
      </c>
      <c r="AM15" s="159" t="e">
        <f t="shared" si="6"/>
        <v>#DIV/0!</v>
      </c>
      <c r="AN15" s="159" t="e">
        <f t="shared" si="7"/>
        <v>#DIV/0!</v>
      </c>
    </row>
    <row r="16" spans="1:40" ht="15.75">
      <c r="A16" s="66">
        <v>40093</v>
      </c>
      <c r="B16" s="44" t="s">
        <v>39</v>
      </c>
      <c r="C16" s="35"/>
      <c r="D16" s="35"/>
      <c r="E16" s="179" t="e">
        <f t="shared" si="10"/>
        <v>#DIV/0!</v>
      </c>
      <c r="F16" s="35"/>
      <c r="G16" s="60" t="e">
        <f t="shared" si="11"/>
        <v>#DIV/0!</v>
      </c>
      <c r="H16" s="134"/>
      <c r="I16" s="144" t="e">
        <f t="shared" si="12"/>
        <v>#DIV/0!</v>
      </c>
      <c r="J16" s="35"/>
      <c r="K16" s="35"/>
      <c r="L16" s="179" t="e">
        <f t="shared" si="13"/>
        <v>#DIV/0!</v>
      </c>
      <c r="M16" s="35"/>
      <c r="N16" s="60" t="e">
        <f t="shared" si="14"/>
        <v>#DIV/0!</v>
      </c>
      <c r="O16" s="134"/>
      <c r="P16" s="144" t="e">
        <f t="shared" si="15"/>
        <v>#DIV/0!</v>
      </c>
      <c r="Q16" s="35"/>
      <c r="R16" s="35"/>
      <c r="S16" s="179" t="e">
        <f t="shared" si="16"/>
        <v>#DIV/0!</v>
      </c>
      <c r="T16" s="35"/>
      <c r="U16" s="60" t="e">
        <f t="shared" si="17"/>
        <v>#DIV/0!</v>
      </c>
      <c r="V16" s="134"/>
      <c r="W16" s="144" t="e">
        <f t="shared" si="18"/>
        <v>#DIV/0!</v>
      </c>
      <c r="X16" s="35"/>
      <c r="Y16" s="35"/>
      <c r="Z16" s="179" t="e">
        <f t="shared" si="19"/>
        <v>#DIV/0!</v>
      </c>
      <c r="AA16" s="35"/>
      <c r="AB16" s="60" t="e">
        <f t="shared" si="20"/>
        <v>#DIV/0!</v>
      </c>
      <c r="AC16" s="134"/>
      <c r="AD16" s="144" t="e">
        <f t="shared" si="21"/>
        <v>#DIV/0!</v>
      </c>
      <c r="AE16" s="61">
        <f t="shared" si="8"/>
        <v>0</v>
      </c>
      <c r="AF16" s="62">
        <f t="shared" si="0"/>
        <v>0</v>
      </c>
      <c r="AG16" s="63" t="e">
        <f t="shared" si="4"/>
        <v>#DIV/0!</v>
      </c>
      <c r="AH16" s="62">
        <f t="shared" si="9"/>
        <v>0</v>
      </c>
      <c r="AI16" s="62">
        <f t="shared" si="1"/>
        <v>0</v>
      </c>
      <c r="AJ16" s="63" t="e">
        <f t="shared" si="5"/>
        <v>#DIV/0!</v>
      </c>
      <c r="AK16" s="64">
        <f t="shared" si="2"/>
        <v>0</v>
      </c>
      <c r="AL16" s="64">
        <f t="shared" si="3"/>
        <v>0</v>
      </c>
      <c r="AM16" s="159" t="e">
        <f t="shared" si="6"/>
        <v>#DIV/0!</v>
      </c>
      <c r="AN16" s="159" t="e">
        <f t="shared" si="7"/>
        <v>#DIV/0!</v>
      </c>
    </row>
    <row r="17" spans="1:40" ht="15.75">
      <c r="A17" s="66">
        <v>40094</v>
      </c>
      <c r="B17" s="44" t="s">
        <v>33</v>
      </c>
      <c r="C17" s="35"/>
      <c r="D17" s="35"/>
      <c r="E17" s="179" t="e">
        <f t="shared" si="10"/>
        <v>#DIV/0!</v>
      </c>
      <c r="F17" s="35"/>
      <c r="G17" s="60" t="e">
        <f t="shared" si="11"/>
        <v>#DIV/0!</v>
      </c>
      <c r="H17" s="134"/>
      <c r="I17" s="144" t="e">
        <f t="shared" si="12"/>
        <v>#DIV/0!</v>
      </c>
      <c r="J17" s="35"/>
      <c r="K17" s="35"/>
      <c r="L17" s="179" t="e">
        <f t="shared" si="13"/>
        <v>#DIV/0!</v>
      </c>
      <c r="M17" s="35"/>
      <c r="N17" s="60" t="e">
        <f t="shared" si="14"/>
        <v>#DIV/0!</v>
      </c>
      <c r="O17" s="134"/>
      <c r="P17" s="144" t="e">
        <f t="shared" si="15"/>
        <v>#DIV/0!</v>
      </c>
      <c r="Q17" s="35"/>
      <c r="R17" s="35"/>
      <c r="S17" s="179" t="e">
        <f t="shared" si="16"/>
        <v>#DIV/0!</v>
      </c>
      <c r="T17" s="35"/>
      <c r="U17" s="60" t="e">
        <f t="shared" si="17"/>
        <v>#DIV/0!</v>
      </c>
      <c r="V17" s="134"/>
      <c r="W17" s="144" t="e">
        <f t="shared" si="18"/>
        <v>#DIV/0!</v>
      </c>
      <c r="X17" s="35"/>
      <c r="Y17" s="35"/>
      <c r="Z17" s="179" t="e">
        <f t="shared" si="19"/>
        <v>#DIV/0!</v>
      </c>
      <c r="AA17" s="35"/>
      <c r="AB17" s="60" t="e">
        <f t="shared" si="20"/>
        <v>#DIV/0!</v>
      </c>
      <c r="AC17" s="134"/>
      <c r="AD17" s="144" t="e">
        <f t="shared" si="21"/>
        <v>#DIV/0!</v>
      </c>
      <c r="AE17" s="61">
        <f t="shared" si="8"/>
        <v>0</v>
      </c>
      <c r="AF17" s="62">
        <f t="shared" si="0"/>
        <v>0</v>
      </c>
      <c r="AG17" s="63" t="e">
        <f t="shared" si="4"/>
        <v>#DIV/0!</v>
      </c>
      <c r="AH17" s="62">
        <f t="shared" si="9"/>
        <v>0</v>
      </c>
      <c r="AI17" s="62">
        <f t="shared" si="1"/>
        <v>0</v>
      </c>
      <c r="AJ17" s="63" t="e">
        <f t="shared" si="5"/>
        <v>#DIV/0!</v>
      </c>
      <c r="AK17" s="64">
        <f t="shared" si="2"/>
        <v>0</v>
      </c>
      <c r="AL17" s="64">
        <f t="shared" si="3"/>
        <v>0</v>
      </c>
      <c r="AM17" s="159" t="e">
        <f t="shared" si="6"/>
        <v>#DIV/0!</v>
      </c>
      <c r="AN17" s="159" t="e">
        <f t="shared" si="7"/>
        <v>#DIV/0!</v>
      </c>
    </row>
    <row r="18" spans="1:40" ht="15.75">
      <c r="A18" s="66">
        <v>40095</v>
      </c>
      <c r="B18" s="44" t="s">
        <v>34</v>
      </c>
      <c r="C18" s="35"/>
      <c r="D18" s="35"/>
      <c r="E18" s="179" t="e">
        <f t="shared" si="10"/>
        <v>#DIV/0!</v>
      </c>
      <c r="F18" s="35"/>
      <c r="G18" s="60" t="e">
        <f t="shared" si="11"/>
        <v>#DIV/0!</v>
      </c>
      <c r="H18" s="134"/>
      <c r="I18" s="144" t="e">
        <f t="shared" si="12"/>
        <v>#DIV/0!</v>
      </c>
      <c r="J18" s="35"/>
      <c r="K18" s="35"/>
      <c r="L18" s="179" t="e">
        <f t="shared" si="13"/>
        <v>#DIV/0!</v>
      </c>
      <c r="M18" s="35"/>
      <c r="N18" s="60" t="e">
        <f t="shared" si="14"/>
        <v>#DIV/0!</v>
      </c>
      <c r="O18" s="134"/>
      <c r="P18" s="144" t="e">
        <f t="shared" si="15"/>
        <v>#DIV/0!</v>
      </c>
      <c r="Q18" s="35"/>
      <c r="R18" s="35"/>
      <c r="S18" s="179" t="e">
        <f t="shared" si="16"/>
        <v>#DIV/0!</v>
      </c>
      <c r="T18" s="35"/>
      <c r="U18" s="60" t="e">
        <f t="shared" si="17"/>
        <v>#DIV/0!</v>
      </c>
      <c r="V18" s="134"/>
      <c r="W18" s="144" t="e">
        <f t="shared" si="18"/>
        <v>#DIV/0!</v>
      </c>
      <c r="X18" s="35"/>
      <c r="Y18" s="35"/>
      <c r="Z18" s="179" t="e">
        <f t="shared" si="19"/>
        <v>#DIV/0!</v>
      </c>
      <c r="AA18" s="35"/>
      <c r="AB18" s="60" t="e">
        <f t="shared" si="20"/>
        <v>#DIV/0!</v>
      </c>
      <c r="AC18" s="134"/>
      <c r="AD18" s="144" t="e">
        <f t="shared" si="21"/>
        <v>#DIV/0!</v>
      </c>
      <c r="AE18" s="61">
        <f t="shared" si="8"/>
        <v>0</v>
      </c>
      <c r="AF18" s="62">
        <f t="shared" si="0"/>
        <v>0</v>
      </c>
      <c r="AG18" s="63" t="e">
        <f t="shared" si="4"/>
        <v>#DIV/0!</v>
      </c>
      <c r="AH18" s="62">
        <f t="shared" si="9"/>
        <v>0</v>
      </c>
      <c r="AI18" s="62">
        <f t="shared" si="1"/>
        <v>0</v>
      </c>
      <c r="AJ18" s="63" t="e">
        <f t="shared" si="5"/>
        <v>#DIV/0!</v>
      </c>
      <c r="AK18" s="64">
        <f t="shared" si="2"/>
        <v>0</v>
      </c>
      <c r="AL18" s="64">
        <f t="shared" si="3"/>
        <v>0</v>
      </c>
      <c r="AM18" s="159" t="e">
        <f t="shared" si="6"/>
        <v>#DIV/0!</v>
      </c>
      <c r="AN18" s="159" t="e">
        <f t="shared" si="7"/>
        <v>#DIV/0!</v>
      </c>
    </row>
    <row r="19" spans="1:40" ht="15.75">
      <c r="A19" s="66">
        <v>40096</v>
      </c>
      <c r="B19" s="44" t="s">
        <v>35</v>
      </c>
      <c r="C19" s="35"/>
      <c r="D19" s="35"/>
      <c r="E19" s="179" t="e">
        <f t="shared" si="10"/>
        <v>#DIV/0!</v>
      </c>
      <c r="F19" s="35"/>
      <c r="G19" s="60" t="e">
        <f t="shared" si="11"/>
        <v>#DIV/0!</v>
      </c>
      <c r="H19" s="134"/>
      <c r="I19" s="144" t="e">
        <f t="shared" si="12"/>
        <v>#DIV/0!</v>
      </c>
      <c r="J19" s="35"/>
      <c r="K19" s="35"/>
      <c r="L19" s="179" t="e">
        <f t="shared" si="13"/>
        <v>#DIV/0!</v>
      </c>
      <c r="M19" s="35"/>
      <c r="N19" s="60" t="e">
        <f t="shared" si="14"/>
        <v>#DIV/0!</v>
      </c>
      <c r="O19" s="134"/>
      <c r="P19" s="144" t="e">
        <f t="shared" si="15"/>
        <v>#DIV/0!</v>
      </c>
      <c r="Q19" s="35"/>
      <c r="R19" s="35"/>
      <c r="S19" s="179" t="e">
        <f t="shared" si="16"/>
        <v>#DIV/0!</v>
      </c>
      <c r="T19" s="35"/>
      <c r="U19" s="60" t="e">
        <f t="shared" si="17"/>
        <v>#DIV/0!</v>
      </c>
      <c r="V19" s="134"/>
      <c r="W19" s="144" t="e">
        <f t="shared" si="18"/>
        <v>#DIV/0!</v>
      </c>
      <c r="X19" s="35"/>
      <c r="Y19" s="35"/>
      <c r="Z19" s="179" t="e">
        <f t="shared" si="19"/>
        <v>#DIV/0!</v>
      </c>
      <c r="AA19" s="35"/>
      <c r="AB19" s="60" t="e">
        <f t="shared" si="20"/>
        <v>#DIV/0!</v>
      </c>
      <c r="AC19" s="134"/>
      <c r="AD19" s="144" t="e">
        <f t="shared" si="21"/>
        <v>#DIV/0!</v>
      </c>
      <c r="AE19" s="61">
        <f t="shared" si="8"/>
        <v>0</v>
      </c>
      <c r="AF19" s="62">
        <f t="shared" si="0"/>
        <v>0</v>
      </c>
      <c r="AG19" s="63" t="e">
        <f t="shared" si="4"/>
        <v>#DIV/0!</v>
      </c>
      <c r="AH19" s="62">
        <f t="shared" si="9"/>
        <v>0</v>
      </c>
      <c r="AI19" s="62">
        <f t="shared" si="1"/>
        <v>0</v>
      </c>
      <c r="AJ19" s="63" t="e">
        <f t="shared" si="5"/>
        <v>#DIV/0!</v>
      </c>
      <c r="AK19" s="64">
        <f t="shared" si="2"/>
        <v>0</v>
      </c>
      <c r="AL19" s="64">
        <f t="shared" si="3"/>
        <v>0</v>
      </c>
      <c r="AM19" s="159" t="e">
        <f t="shared" si="6"/>
        <v>#DIV/0!</v>
      </c>
      <c r="AN19" s="159" t="e">
        <f t="shared" si="7"/>
        <v>#DIV/0!</v>
      </c>
    </row>
    <row r="20" spans="1:40" ht="15.75">
      <c r="A20" s="66">
        <v>40097</v>
      </c>
      <c r="B20" s="44" t="s">
        <v>36</v>
      </c>
      <c r="C20" s="35"/>
      <c r="D20" s="35"/>
      <c r="E20" s="179" t="e">
        <f t="shared" si="10"/>
        <v>#DIV/0!</v>
      </c>
      <c r="F20" s="35"/>
      <c r="G20" s="60" t="e">
        <f t="shared" si="11"/>
        <v>#DIV/0!</v>
      </c>
      <c r="H20" s="134"/>
      <c r="I20" s="144" t="e">
        <f t="shared" si="12"/>
        <v>#DIV/0!</v>
      </c>
      <c r="J20" s="35"/>
      <c r="K20" s="35"/>
      <c r="L20" s="179" t="e">
        <f t="shared" si="13"/>
        <v>#DIV/0!</v>
      </c>
      <c r="M20" s="35"/>
      <c r="N20" s="60" t="e">
        <f t="shared" si="14"/>
        <v>#DIV/0!</v>
      </c>
      <c r="O20" s="134"/>
      <c r="P20" s="144" t="e">
        <f t="shared" si="15"/>
        <v>#DIV/0!</v>
      </c>
      <c r="Q20" s="35"/>
      <c r="R20" s="35"/>
      <c r="S20" s="179" t="e">
        <f t="shared" si="16"/>
        <v>#DIV/0!</v>
      </c>
      <c r="T20" s="35"/>
      <c r="U20" s="60" t="e">
        <f t="shared" si="17"/>
        <v>#DIV/0!</v>
      </c>
      <c r="V20" s="134"/>
      <c r="W20" s="144" t="e">
        <f t="shared" si="18"/>
        <v>#DIV/0!</v>
      </c>
      <c r="X20" s="35"/>
      <c r="Y20" s="35"/>
      <c r="Z20" s="179" t="e">
        <f t="shared" si="19"/>
        <v>#DIV/0!</v>
      </c>
      <c r="AA20" s="35"/>
      <c r="AB20" s="60" t="e">
        <f t="shared" si="20"/>
        <v>#DIV/0!</v>
      </c>
      <c r="AC20" s="134"/>
      <c r="AD20" s="144" t="e">
        <f t="shared" si="21"/>
        <v>#DIV/0!</v>
      </c>
      <c r="AE20" s="61">
        <f t="shared" si="8"/>
        <v>0</v>
      </c>
      <c r="AF20" s="62">
        <f t="shared" si="0"/>
        <v>0</v>
      </c>
      <c r="AG20" s="63" t="e">
        <f t="shared" si="4"/>
        <v>#DIV/0!</v>
      </c>
      <c r="AH20" s="62">
        <f t="shared" si="9"/>
        <v>0</v>
      </c>
      <c r="AI20" s="62">
        <f t="shared" si="1"/>
        <v>0</v>
      </c>
      <c r="AJ20" s="63" t="e">
        <f t="shared" si="5"/>
        <v>#DIV/0!</v>
      </c>
      <c r="AK20" s="64">
        <f t="shared" si="2"/>
        <v>0</v>
      </c>
      <c r="AL20" s="64">
        <f t="shared" si="3"/>
        <v>0</v>
      </c>
      <c r="AM20" s="159" t="e">
        <f t="shared" si="6"/>
        <v>#DIV/0!</v>
      </c>
      <c r="AN20" s="159" t="e">
        <f t="shared" si="7"/>
        <v>#DIV/0!</v>
      </c>
    </row>
    <row r="21" spans="1:40" ht="15.75">
      <c r="A21" s="66">
        <v>40098</v>
      </c>
      <c r="B21" s="44" t="s">
        <v>37</v>
      </c>
      <c r="C21" s="35"/>
      <c r="D21" s="35"/>
      <c r="E21" s="179" t="e">
        <f t="shared" si="10"/>
        <v>#DIV/0!</v>
      </c>
      <c r="F21" s="35"/>
      <c r="G21" s="60" t="e">
        <f t="shared" si="11"/>
        <v>#DIV/0!</v>
      </c>
      <c r="H21" s="134"/>
      <c r="I21" s="144" t="e">
        <f t="shared" si="12"/>
        <v>#DIV/0!</v>
      </c>
      <c r="J21" s="35"/>
      <c r="K21" s="35"/>
      <c r="L21" s="179" t="e">
        <f t="shared" si="13"/>
        <v>#DIV/0!</v>
      </c>
      <c r="M21" s="35"/>
      <c r="N21" s="60" t="e">
        <f t="shared" si="14"/>
        <v>#DIV/0!</v>
      </c>
      <c r="O21" s="134"/>
      <c r="P21" s="144" t="e">
        <f t="shared" si="15"/>
        <v>#DIV/0!</v>
      </c>
      <c r="Q21" s="35"/>
      <c r="R21" s="35"/>
      <c r="S21" s="179" t="e">
        <f t="shared" si="16"/>
        <v>#DIV/0!</v>
      </c>
      <c r="T21" s="35"/>
      <c r="U21" s="60" t="e">
        <f t="shared" si="17"/>
        <v>#DIV/0!</v>
      </c>
      <c r="V21" s="134"/>
      <c r="W21" s="144" t="e">
        <f t="shared" si="18"/>
        <v>#DIV/0!</v>
      </c>
      <c r="X21" s="35"/>
      <c r="Y21" s="35"/>
      <c r="Z21" s="179" t="e">
        <f t="shared" si="19"/>
        <v>#DIV/0!</v>
      </c>
      <c r="AA21" s="35"/>
      <c r="AB21" s="60" t="e">
        <f t="shared" si="20"/>
        <v>#DIV/0!</v>
      </c>
      <c r="AC21" s="134"/>
      <c r="AD21" s="144" t="e">
        <f t="shared" si="21"/>
        <v>#DIV/0!</v>
      </c>
      <c r="AE21" s="61">
        <f t="shared" si="8"/>
        <v>0</v>
      </c>
      <c r="AF21" s="62">
        <f t="shared" si="0"/>
        <v>0</v>
      </c>
      <c r="AG21" s="63" t="e">
        <f t="shared" si="4"/>
        <v>#DIV/0!</v>
      </c>
      <c r="AH21" s="62">
        <f t="shared" si="9"/>
        <v>0</v>
      </c>
      <c r="AI21" s="62">
        <f t="shared" si="1"/>
        <v>0</v>
      </c>
      <c r="AJ21" s="63" t="e">
        <f t="shared" si="5"/>
        <v>#DIV/0!</v>
      </c>
      <c r="AK21" s="64">
        <f t="shared" si="2"/>
        <v>0</v>
      </c>
      <c r="AL21" s="64">
        <f t="shared" si="3"/>
        <v>0</v>
      </c>
      <c r="AM21" s="159" t="e">
        <f t="shared" si="6"/>
        <v>#DIV/0!</v>
      </c>
      <c r="AN21" s="159" t="e">
        <f t="shared" si="7"/>
        <v>#DIV/0!</v>
      </c>
    </row>
    <row r="22" spans="1:40" ht="15.75">
      <c r="A22" s="66">
        <v>40099</v>
      </c>
      <c r="B22" s="44" t="s">
        <v>38</v>
      </c>
      <c r="C22" s="35"/>
      <c r="D22" s="35"/>
      <c r="E22" s="179" t="e">
        <f t="shared" si="10"/>
        <v>#DIV/0!</v>
      </c>
      <c r="F22" s="35"/>
      <c r="G22" s="60" t="e">
        <f t="shared" si="11"/>
        <v>#DIV/0!</v>
      </c>
      <c r="H22" s="134"/>
      <c r="I22" s="144" t="e">
        <f t="shared" si="12"/>
        <v>#DIV/0!</v>
      </c>
      <c r="J22" s="35"/>
      <c r="K22" s="35"/>
      <c r="L22" s="179" t="e">
        <f t="shared" si="13"/>
        <v>#DIV/0!</v>
      </c>
      <c r="M22" s="35"/>
      <c r="N22" s="60" t="e">
        <f t="shared" si="14"/>
        <v>#DIV/0!</v>
      </c>
      <c r="O22" s="134"/>
      <c r="P22" s="144" t="e">
        <f t="shared" si="15"/>
        <v>#DIV/0!</v>
      </c>
      <c r="Q22" s="35"/>
      <c r="R22" s="35"/>
      <c r="S22" s="179" t="e">
        <f t="shared" si="16"/>
        <v>#DIV/0!</v>
      </c>
      <c r="T22" s="35"/>
      <c r="U22" s="60" t="e">
        <f t="shared" si="17"/>
        <v>#DIV/0!</v>
      </c>
      <c r="V22" s="134"/>
      <c r="W22" s="144" t="e">
        <f t="shared" si="18"/>
        <v>#DIV/0!</v>
      </c>
      <c r="X22" s="35"/>
      <c r="Y22" s="35"/>
      <c r="Z22" s="179" t="e">
        <f t="shared" si="19"/>
        <v>#DIV/0!</v>
      </c>
      <c r="AA22" s="35"/>
      <c r="AB22" s="60" t="e">
        <f t="shared" si="20"/>
        <v>#DIV/0!</v>
      </c>
      <c r="AC22" s="134"/>
      <c r="AD22" s="144" t="e">
        <f t="shared" si="21"/>
        <v>#DIV/0!</v>
      </c>
      <c r="AE22" s="61">
        <f t="shared" si="8"/>
        <v>0</v>
      </c>
      <c r="AF22" s="62">
        <f t="shared" si="0"/>
        <v>0</v>
      </c>
      <c r="AG22" s="63" t="e">
        <f t="shared" si="4"/>
        <v>#DIV/0!</v>
      </c>
      <c r="AH22" s="62">
        <f t="shared" si="9"/>
        <v>0</v>
      </c>
      <c r="AI22" s="62">
        <f t="shared" si="1"/>
        <v>0</v>
      </c>
      <c r="AJ22" s="63" t="e">
        <f t="shared" si="5"/>
        <v>#DIV/0!</v>
      </c>
      <c r="AK22" s="64">
        <f t="shared" si="2"/>
        <v>0</v>
      </c>
      <c r="AL22" s="64">
        <f t="shared" si="3"/>
        <v>0</v>
      </c>
      <c r="AM22" s="159" t="e">
        <f t="shared" si="6"/>
        <v>#DIV/0!</v>
      </c>
      <c r="AN22" s="159" t="e">
        <f t="shared" si="7"/>
        <v>#DIV/0!</v>
      </c>
    </row>
    <row r="23" spans="1:40" ht="15.75">
      <c r="A23" s="66">
        <v>40100</v>
      </c>
      <c r="B23" s="44" t="s">
        <v>39</v>
      </c>
      <c r="C23" s="35"/>
      <c r="D23" s="35"/>
      <c r="E23" s="179" t="e">
        <f t="shared" si="10"/>
        <v>#DIV/0!</v>
      </c>
      <c r="F23" s="35"/>
      <c r="G23" s="60" t="e">
        <f t="shared" si="11"/>
        <v>#DIV/0!</v>
      </c>
      <c r="H23" s="134"/>
      <c r="I23" s="144" t="e">
        <f t="shared" si="12"/>
        <v>#DIV/0!</v>
      </c>
      <c r="J23" s="35"/>
      <c r="K23" s="35"/>
      <c r="L23" s="179" t="e">
        <f t="shared" si="13"/>
        <v>#DIV/0!</v>
      </c>
      <c r="M23" s="35"/>
      <c r="N23" s="60" t="e">
        <f t="shared" si="14"/>
        <v>#DIV/0!</v>
      </c>
      <c r="O23" s="134"/>
      <c r="P23" s="144" t="e">
        <f t="shared" si="15"/>
        <v>#DIV/0!</v>
      </c>
      <c r="Q23" s="35"/>
      <c r="R23" s="35"/>
      <c r="S23" s="179" t="e">
        <f t="shared" si="16"/>
        <v>#DIV/0!</v>
      </c>
      <c r="T23" s="35"/>
      <c r="U23" s="60" t="e">
        <f t="shared" si="17"/>
        <v>#DIV/0!</v>
      </c>
      <c r="V23" s="134"/>
      <c r="W23" s="144" t="e">
        <f t="shared" si="18"/>
        <v>#DIV/0!</v>
      </c>
      <c r="X23" s="35"/>
      <c r="Y23" s="35"/>
      <c r="Z23" s="179" t="e">
        <f t="shared" si="19"/>
        <v>#DIV/0!</v>
      </c>
      <c r="AA23" s="35"/>
      <c r="AB23" s="60" t="e">
        <f t="shared" si="20"/>
        <v>#DIV/0!</v>
      </c>
      <c r="AC23" s="134"/>
      <c r="AD23" s="144" t="e">
        <f t="shared" si="21"/>
        <v>#DIV/0!</v>
      </c>
      <c r="AE23" s="61">
        <f t="shared" si="8"/>
        <v>0</v>
      </c>
      <c r="AF23" s="62">
        <f t="shared" si="0"/>
        <v>0</v>
      </c>
      <c r="AG23" s="63" t="e">
        <f t="shared" si="4"/>
        <v>#DIV/0!</v>
      </c>
      <c r="AH23" s="62">
        <f t="shared" si="9"/>
        <v>0</v>
      </c>
      <c r="AI23" s="62">
        <f t="shared" si="1"/>
        <v>0</v>
      </c>
      <c r="AJ23" s="63" t="e">
        <f t="shared" si="5"/>
        <v>#DIV/0!</v>
      </c>
      <c r="AK23" s="64">
        <f t="shared" si="2"/>
        <v>0</v>
      </c>
      <c r="AL23" s="64">
        <f t="shared" si="3"/>
        <v>0</v>
      </c>
      <c r="AM23" s="159" t="e">
        <f t="shared" si="6"/>
        <v>#DIV/0!</v>
      </c>
      <c r="AN23" s="159" t="e">
        <f t="shared" si="7"/>
        <v>#DIV/0!</v>
      </c>
    </row>
    <row r="24" spans="1:40" ht="15.75">
      <c r="A24" s="66">
        <v>40101</v>
      </c>
      <c r="B24" s="44" t="s">
        <v>33</v>
      </c>
      <c r="C24" s="35"/>
      <c r="D24" s="35"/>
      <c r="E24" s="179" t="e">
        <f t="shared" si="10"/>
        <v>#DIV/0!</v>
      </c>
      <c r="F24" s="35"/>
      <c r="G24" s="60" t="e">
        <f t="shared" si="11"/>
        <v>#DIV/0!</v>
      </c>
      <c r="H24" s="134"/>
      <c r="I24" s="144" t="e">
        <f t="shared" si="12"/>
        <v>#DIV/0!</v>
      </c>
      <c r="J24" s="35"/>
      <c r="K24" s="35"/>
      <c r="L24" s="179" t="e">
        <f t="shared" si="13"/>
        <v>#DIV/0!</v>
      </c>
      <c r="M24" s="35"/>
      <c r="N24" s="60" t="e">
        <f t="shared" si="14"/>
        <v>#DIV/0!</v>
      </c>
      <c r="O24" s="134"/>
      <c r="P24" s="144" t="e">
        <f t="shared" si="15"/>
        <v>#DIV/0!</v>
      </c>
      <c r="Q24" s="35"/>
      <c r="R24" s="35"/>
      <c r="S24" s="179" t="e">
        <f t="shared" si="16"/>
        <v>#DIV/0!</v>
      </c>
      <c r="T24" s="35"/>
      <c r="U24" s="60" t="e">
        <f t="shared" si="17"/>
        <v>#DIV/0!</v>
      </c>
      <c r="V24" s="134"/>
      <c r="W24" s="144" t="e">
        <f t="shared" si="18"/>
        <v>#DIV/0!</v>
      </c>
      <c r="X24" s="35"/>
      <c r="Y24" s="35"/>
      <c r="Z24" s="179" t="e">
        <f t="shared" si="19"/>
        <v>#DIV/0!</v>
      </c>
      <c r="AA24" s="35"/>
      <c r="AB24" s="60" t="e">
        <f t="shared" si="20"/>
        <v>#DIV/0!</v>
      </c>
      <c r="AC24" s="134"/>
      <c r="AD24" s="144" t="e">
        <f t="shared" si="21"/>
        <v>#DIV/0!</v>
      </c>
      <c r="AE24" s="61">
        <f t="shared" si="8"/>
        <v>0</v>
      </c>
      <c r="AF24" s="61">
        <f t="shared" si="0"/>
        <v>0</v>
      </c>
      <c r="AG24" s="63" t="e">
        <f t="shared" si="4"/>
        <v>#DIV/0!</v>
      </c>
      <c r="AH24" s="62">
        <f t="shared" si="9"/>
        <v>0</v>
      </c>
      <c r="AI24" s="61">
        <f t="shared" si="1"/>
        <v>0</v>
      </c>
      <c r="AJ24" s="63" t="e">
        <f t="shared" si="5"/>
        <v>#DIV/0!</v>
      </c>
      <c r="AK24" s="158">
        <f t="shared" si="2"/>
        <v>0</v>
      </c>
      <c r="AL24" s="158">
        <f t="shared" si="3"/>
        <v>0</v>
      </c>
      <c r="AM24" s="159" t="e">
        <f t="shared" si="6"/>
        <v>#DIV/0!</v>
      </c>
      <c r="AN24" s="159" t="e">
        <f t="shared" si="7"/>
        <v>#DIV/0!</v>
      </c>
    </row>
    <row r="25" spans="1:40" ht="15.75">
      <c r="A25" s="66">
        <v>40102</v>
      </c>
      <c r="B25" s="44" t="s">
        <v>34</v>
      </c>
      <c r="C25" s="35"/>
      <c r="D25" s="35"/>
      <c r="E25" s="179" t="e">
        <f t="shared" si="10"/>
        <v>#DIV/0!</v>
      </c>
      <c r="F25" s="35"/>
      <c r="G25" s="60" t="e">
        <f t="shared" si="11"/>
        <v>#DIV/0!</v>
      </c>
      <c r="H25" s="134"/>
      <c r="I25" s="144" t="e">
        <f t="shared" si="12"/>
        <v>#DIV/0!</v>
      </c>
      <c r="J25" s="35"/>
      <c r="K25" s="35"/>
      <c r="L25" s="179" t="e">
        <f t="shared" si="13"/>
        <v>#DIV/0!</v>
      </c>
      <c r="M25" s="35"/>
      <c r="N25" s="60" t="e">
        <f t="shared" si="14"/>
        <v>#DIV/0!</v>
      </c>
      <c r="O25" s="134"/>
      <c r="P25" s="144" t="e">
        <f t="shared" si="15"/>
        <v>#DIV/0!</v>
      </c>
      <c r="Q25" s="35"/>
      <c r="R25" s="35"/>
      <c r="S25" s="179" t="e">
        <f t="shared" si="16"/>
        <v>#DIV/0!</v>
      </c>
      <c r="T25" s="35"/>
      <c r="U25" s="60" t="e">
        <f t="shared" si="17"/>
        <v>#DIV/0!</v>
      </c>
      <c r="V25" s="134"/>
      <c r="W25" s="144" t="e">
        <f t="shared" si="18"/>
        <v>#DIV/0!</v>
      </c>
      <c r="X25" s="35"/>
      <c r="Y25" s="35"/>
      <c r="Z25" s="179" t="e">
        <f t="shared" si="19"/>
        <v>#DIV/0!</v>
      </c>
      <c r="AA25" s="35"/>
      <c r="AB25" s="60" t="e">
        <f t="shared" si="20"/>
        <v>#DIV/0!</v>
      </c>
      <c r="AC25" s="134"/>
      <c r="AD25" s="144" t="e">
        <f t="shared" si="21"/>
        <v>#DIV/0!</v>
      </c>
      <c r="AE25" s="61">
        <f t="shared" si="8"/>
        <v>0</v>
      </c>
      <c r="AF25" s="61">
        <f t="shared" si="0"/>
        <v>0</v>
      </c>
      <c r="AG25" s="63" t="e">
        <f t="shared" si="4"/>
        <v>#DIV/0!</v>
      </c>
      <c r="AH25" s="62">
        <f t="shared" si="9"/>
        <v>0</v>
      </c>
      <c r="AI25" s="61">
        <f t="shared" si="1"/>
        <v>0</v>
      </c>
      <c r="AJ25" s="63" t="e">
        <f t="shared" si="5"/>
        <v>#DIV/0!</v>
      </c>
      <c r="AK25" s="158">
        <f t="shared" si="2"/>
        <v>0</v>
      </c>
      <c r="AL25" s="158">
        <f t="shared" si="3"/>
        <v>0</v>
      </c>
      <c r="AM25" s="159" t="e">
        <f t="shared" si="6"/>
        <v>#DIV/0!</v>
      </c>
      <c r="AN25" s="159" t="e">
        <f t="shared" si="7"/>
        <v>#DIV/0!</v>
      </c>
    </row>
    <row r="26" spans="1:40" ht="15.75">
      <c r="A26" s="66">
        <v>40103</v>
      </c>
      <c r="B26" s="44" t="s">
        <v>35</v>
      </c>
      <c r="C26" s="35"/>
      <c r="D26" s="35"/>
      <c r="E26" s="179" t="e">
        <f t="shared" si="10"/>
        <v>#DIV/0!</v>
      </c>
      <c r="F26" s="35"/>
      <c r="G26" s="60" t="e">
        <f t="shared" si="11"/>
        <v>#DIV/0!</v>
      </c>
      <c r="H26" s="134"/>
      <c r="I26" s="144" t="e">
        <f t="shared" si="12"/>
        <v>#DIV/0!</v>
      </c>
      <c r="J26" s="35"/>
      <c r="K26" s="35"/>
      <c r="L26" s="179" t="e">
        <f t="shared" si="13"/>
        <v>#DIV/0!</v>
      </c>
      <c r="M26" s="35"/>
      <c r="N26" s="60" t="e">
        <f t="shared" si="14"/>
        <v>#DIV/0!</v>
      </c>
      <c r="O26" s="134"/>
      <c r="P26" s="144" t="e">
        <f t="shared" si="15"/>
        <v>#DIV/0!</v>
      </c>
      <c r="Q26" s="35"/>
      <c r="R26" s="35"/>
      <c r="S26" s="179" t="e">
        <f t="shared" si="16"/>
        <v>#DIV/0!</v>
      </c>
      <c r="T26" s="35"/>
      <c r="U26" s="60" t="e">
        <f t="shared" si="17"/>
        <v>#DIV/0!</v>
      </c>
      <c r="V26" s="134"/>
      <c r="W26" s="144" t="e">
        <f t="shared" si="18"/>
        <v>#DIV/0!</v>
      </c>
      <c r="X26" s="35"/>
      <c r="Y26" s="35"/>
      <c r="Z26" s="179" t="e">
        <f t="shared" si="19"/>
        <v>#DIV/0!</v>
      </c>
      <c r="AA26" s="35"/>
      <c r="AB26" s="60" t="e">
        <f t="shared" si="20"/>
        <v>#DIV/0!</v>
      </c>
      <c r="AC26" s="134"/>
      <c r="AD26" s="144" t="e">
        <f t="shared" si="21"/>
        <v>#DIV/0!</v>
      </c>
      <c r="AE26" s="61">
        <f t="shared" si="8"/>
        <v>0</v>
      </c>
      <c r="AF26" s="61">
        <f t="shared" si="0"/>
        <v>0</v>
      </c>
      <c r="AG26" s="63" t="e">
        <f t="shared" si="4"/>
        <v>#DIV/0!</v>
      </c>
      <c r="AH26" s="62">
        <f t="shared" si="9"/>
        <v>0</v>
      </c>
      <c r="AI26" s="61">
        <f t="shared" si="1"/>
        <v>0</v>
      </c>
      <c r="AJ26" s="63" t="e">
        <f t="shared" si="5"/>
        <v>#DIV/0!</v>
      </c>
      <c r="AK26" s="158">
        <f t="shared" si="2"/>
        <v>0</v>
      </c>
      <c r="AL26" s="158">
        <f t="shared" si="3"/>
        <v>0</v>
      </c>
      <c r="AM26" s="159" t="e">
        <f t="shared" si="6"/>
        <v>#DIV/0!</v>
      </c>
      <c r="AN26" s="159" t="e">
        <f t="shared" si="7"/>
        <v>#DIV/0!</v>
      </c>
    </row>
    <row r="27" spans="1:40" ht="15.75">
      <c r="A27" s="66">
        <v>40104</v>
      </c>
      <c r="B27" s="44" t="s">
        <v>36</v>
      </c>
      <c r="C27" s="35"/>
      <c r="D27" s="35"/>
      <c r="E27" s="179" t="e">
        <f t="shared" si="10"/>
        <v>#DIV/0!</v>
      </c>
      <c r="F27" s="35"/>
      <c r="G27" s="60" t="e">
        <f t="shared" si="11"/>
        <v>#DIV/0!</v>
      </c>
      <c r="H27" s="134"/>
      <c r="I27" s="144" t="e">
        <f t="shared" si="12"/>
        <v>#DIV/0!</v>
      </c>
      <c r="J27" s="35"/>
      <c r="K27" s="35"/>
      <c r="L27" s="179" t="e">
        <f t="shared" si="13"/>
        <v>#DIV/0!</v>
      </c>
      <c r="M27" s="35"/>
      <c r="N27" s="60" t="e">
        <f t="shared" si="14"/>
        <v>#DIV/0!</v>
      </c>
      <c r="O27" s="134"/>
      <c r="P27" s="144" t="e">
        <f t="shared" si="15"/>
        <v>#DIV/0!</v>
      </c>
      <c r="Q27" s="35"/>
      <c r="R27" s="35"/>
      <c r="S27" s="179" t="e">
        <f t="shared" si="16"/>
        <v>#DIV/0!</v>
      </c>
      <c r="T27" s="35"/>
      <c r="U27" s="60" t="e">
        <f t="shared" si="17"/>
        <v>#DIV/0!</v>
      </c>
      <c r="V27" s="134"/>
      <c r="W27" s="144" t="e">
        <f t="shared" si="18"/>
        <v>#DIV/0!</v>
      </c>
      <c r="X27" s="35"/>
      <c r="Y27" s="35"/>
      <c r="Z27" s="179" t="e">
        <f t="shared" si="19"/>
        <v>#DIV/0!</v>
      </c>
      <c r="AA27" s="35"/>
      <c r="AB27" s="60" t="e">
        <f t="shared" si="20"/>
        <v>#DIV/0!</v>
      </c>
      <c r="AC27" s="134"/>
      <c r="AD27" s="144" t="e">
        <f t="shared" si="21"/>
        <v>#DIV/0!</v>
      </c>
      <c r="AE27" s="61">
        <f t="shared" si="8"/>
        <v>0</v>
      </c>
      <c r="AF27" s="61">
        <f t="shared" si="0"/>
        <v>0</v>
      </c>
      <c r="AG27" s="63" t="e">
        <f t="shared" si="4"/>
        <v>#DIV/0!</v>
      </c>
      <c r="AH27" s="62">
        <f t="shared" si="9"/>
        <v>0</v>
      </c>
      <c r="AI27" s="61">
        <f t="shared" si="1"/>
        <v>0</v>
      </c>
      <c r="AJ27" s="63" t="e">
        <f t="shared" si="5"/>
        <v>#DIV/0!</v>
      </c>
      <c r="AK27" s="158">
        <f t="shared" si="2"/>
        <v>0</v>
      </c>
      <c r="AL27" s="158">
        <f t="shared" si="3"/>
        <v>0</v>
      </c>
      <c r="AM27" s="159" t="e">
        <f t="shared" si="6"/>
        <v>#DIV/0!</v>
      </c>
      <c r="AN27" s="159" t="e">
        <f t="shared" si="7"/>
        <v>#DIV/0!</v>
      </c>
    </row>
    <row r="28" spans="1:40" ht="15.75">
      <c r="A28" s="66">
        <v>40105</v>
      </c>
      <c r="B28" s="44" t="s">
        <v>37</v>
      </c>
      <c r="C28" s="35"/>
      <c r="D28" s="35"/>
      <c r="E28" s="179" t="e">
        <f t="shared" si="10"/>
        <v>#DIV/0!</v>
      </c>
      <c r="F28" s="35"/>
      <c r="G28" s="60" t="e">
        <f t="shared" si="11"/>
        <v>#DIV/0!</v>
      </c>
      <c r="H28" s="134"/>
      <c r="I28" s="144" t="e">
        <f t="shared" si="12"/>
        <v>#DIV/0!</v>
      </c>
      <c r="J28" s="35"/>
      <c r="K28" s="35"/>
      <c r="L28" s="179" t="e">
        <f t="shared" si="13"/>
        <v>#DIV/0!</v>
      </c>
      <c r="M28" s="35"/>
      <c r="N28" s="60" t="e">
        <f t="shared" si="14"/>
        <v>#DIV/0!</v>
      </c>
      <c r="O28" s="134"/>
      <c r="P28" s="144" t="e">
        <f t="shared" si="15"/>
        <v>#DIV/0!</v>
      </c>
      <c r="Q28" s="35"/>
      <c r="R28" s="35"/>
      <c r="S28" s="179" t="e">
        <f t="shared" si="16"/>
        <v>#DIV/0!</v>
      </c>
      <c r="T28" s="35"/>
      <c r="U28" s="60" t="e">
        <f t="shared" si="17"/>
        <v>#DIV/0!</v>
      </c>
      <c r="V28" s="134"/>
      <c r="W28" s="144" t="e">
        <f t="shared" si="18"/>
        <v>#DIV/0!</v>
      </c>
      <c r="X28" s="35"/>
      <c r="Y28" s="35"/>
      <c r="Z28" s="179" t="e">
        <f t="shared" si="19"/>
        <v>#DIV/0!</v>
      </c>
      <c r="AA28" s="35"/>
      <c r="AB28" s="60" t="e">
        <f t="shared" si="20"/>
        <v>#DIV/0!</v>
      </c>
      <c r="AC28" s="134"/>
      <c r="AD28" s="144" t="e">
        <f t="shared" si="21"/>
        <v>#DIV/0!</v>
      </c>
      <c r="AE28" s="61">
        <f t="shared" si="8"/>
        <v>0</v>
      </c>
      <c r="AF28" s="61">
        <f t="shared" si="0"/>
        <v>0</v>
      </c>
      <c r="AG28" s="63" t="e">
        <f t="shared" si="4"/>
        <v>#DIV/0!</v>
      </c>
      <c r="AH28" s="62">
        <f t="shared" si="9"/>
        <v>0</v>
      </c>
      <c r="AI28" s="61">
        <f t="shared" si="1"/>
        <v>0</v>
      </c>
      <c r="AJ28" s="63" t="e">
        <f t="shared" si="5"/>
        <v>#DIV/0!</v>
      </c>
      <c r="AK28" s="158">
        <f t="shared" si="2"/>
        <v>0</v>
      </c>
      <c r="AL28" s="158">
        <f t="shared" si="3"/>
        <v>0</v>
      </c>
      <c r="AM28" s="159" t="e">
        <f t="shared" si="6"/>
        <v>#DIV/0!</v>
      </c>
      <c r="AN28" s="159" t="e">
        <f t="shared" si="7"/>
        <v>#DIV/0!</v>
      </c>
    </row>
    <row r="29" spans="1:40" ht="15.75">
      <c r="A29" s="66">
        <v>40106</v>
      </c>
      <c r="B29" s="44" t="s">
        <v>38</v>
      </c>
      <c r="C29" s="35"/>
      <c r="D29" s="35"/>
      <c r="E29" s="179" t="e">
        <f t="shared" si="10"/>
        <v>#DIV/0!</v>
      </c>
      <c r="F29" s="35"/>
      <c r="G29" s="60" t="e">
        <f t="shared" si="11"/>
        <v>#DIV/0!</v>
      </c>
      <c r="H29" s="134"/>
      <c r="I29" s="144" t="e">
        <f t="shared" si="12"/>
        <v>#DIV/0!</v>
      </c>
      <c r="J29" s="35"/>
      <c r="K29" s="35"/>
      <c r="L29" s="179" t="e">
        <f t="shared" si="13"/>
        <v>#DIV/0!</v>
      </c>
      <c r="M29" s="35"/>
      <c r="N29" s="60" t="e">
        <f t="shared" si="14"/>
        <v>#DIV/0!</v>
      </c>
      <c r="O29" s="134"/>
      <c r="P29" s="144" t="e">
        <f t="shared" si="15"/>
        <v>#DIV/0!</v>
      </c>
      <c r="Q29" s="35"/>
      <c r="R29" s="35"/>
      <c r="S29" s="179" t="e">
        <f t="shared" si="16"/>
        <v>#DIV/0!</v>
      </c>
      <c r="T29" s="35"/>
      <c r="U29" s="60" t="e">
        <f t="shared" si="17"/>
        <v>#DIV/0!</v>
      </c>
      <c r="V29" s="134"/>
      <c r="W29" s="144" t="e">
        <f t="shared" si="18"/>
        <v>#DIV/0!</v>
      </c>
      <c r="X29" s="35"/>
      <c r="Y29" s="35"/>
      <c r="Z29" s="179" t="e">
        <f t="shared" si="19"/>
        <v>#DIV/0!</v>
      </c>
      <c r="AA29" s="35"/>
      <c r="AB29" s="60" t="e">
        <f t="shared" si="20"/>
        <v>#DIV/0!</v>
      </c>
      <c r="AC29" s="134"/>
      <c r="AD29" s="144" t="e">
        <f t="shared" si="21"/>
        <v>#DIV/0!</v>
      </c>
      <c r="AE29" s="61">
        <f t="shared" si="8"/>
        <v>0</v>
      </c>
      <c r="AF29" s="61">
        <f t="shared" si="0"/>
        <v>0</v>
      </c>
      <c r="AG29" s="63" t="e">
        <f t="shared" si="4"/>
        <v>#DIV/0!</v>
      </c>
      <c r="AH29" s="62">
        <f t="shared" si="9"/>
        <v>0</v>
      </c>
      <c r="AI29" s="61">
        <f t="shared" si="1"/>
        <v>0</v>
      </c>
      <c r="AJ29" s="63" t="e">
        <f t="shared" si="5"/>
        <v>#DIV/0!</v>
      </c>
      <c r="AK29" s="158">
        <f t="shared" si="2"/>
        <v>0</v>
      </c>
      <c r="AL29" s="158">
        <f t="shared" si="3"/>
        <v>0</v>
      </c>
      <c r="AM29" s="159" t="e">
        <f t="shared" si="6"/>
        <v>#DIV/0!</v>
      </c>
      <c r="AN29" s="159" t="e">
        <f t="shared" si="7"/>
        <v>#DIV/0!</v>
      </c>
    </row>
    <row r="30" spans="1:40" ht="15.75">
      <c r="A30" s="66">
        <v>40107</v>
      </c>
      <c r="B30" s="44" t="s">
        <v>39</v>
      </c>
      <c r="C30" s="35"/>
      <c r="D30" s="35"/>
      <c r="E30" s="179" t="e">
        <f t="shared" si="10"/>
        <v>#DIV/0!</v>
      </c>
      <c r="F30" s="35"/>
      <c r="G30" s="60" t="e">
        <f t="shared" si="11"/>
        <v>#DIV/0!</v>
      </c>
      <c r="H30" s="134"/>
      <c r="I30" s="144" t="e">
        <f t="shared" si="12"/>
        <v>#DIV/0!</v>
      </c>
      <c r="J30" s="35"/>
      <c r="K30" s="35"/>
      <c r="L30" s="179" t="e">
        <f t="shared" si="13"/>
        <v>#DIV/0!</v>
      </c>
      <c r="M30" s="35"/>
      <c r="N30" s="60" t="e">
        <f t="shared" si="14"/>
        <v>#DIV/0!</v>
      </c>
      <c r="O30" s="134"/>
      <c r="P30" s="144" t="e">
        <f t="shared" si="15"/>
        <v>#DIV/0!</v>
      </c>
      <c r="Q30" s="35"/>
      <c r="R30" s="35"/>
      <c r="S30" s="179" t="e">
        <f t="shared" si="16"/>
        <v>#DIV/0!</v>
      </c>
      <c r="T30" s="35"/>
      <c r="U30" s="60" t="e">
        <f t="shared" si="17"/>
        <v>#DIV/0!</v>
      </c>
      <c r="V30" s="134"/>
      <c r="W30" s="144" t="e">
        <f t="shared" si="18"/>
        <v>#DIV/0!</v>
      </c>
      <c r="X30" s="35"/>
      <c r="Y30" s="35"/>
      <c r="Z30" s="179" t="e">
        <f t="shared" si="19"/>
        <v>#DIV/0!</v>
      </c>
      <c r="AA30" s="35"/>
      <c r="AB30" s="60" t="e">
        <f t="shared" si="20"/>
        <v>#DIV/0!</v>
      </c>
      <c r="AC30" s="134"/>
      <c r="AD30" s="144" t="e">
        <f t="shared" si="21"/>
        <v>#DIV/0!</v>
      </c>
      <c r="AE30" s="61">
        <f t="shared" si="8"/>
        <v>0</v>
      </c>
      <c r="AF30" s="61">
        <f t="shared" si="0"/>
        <v>0</v>
      </c>
      <c r="AG30" s="63" t="e">
        <f t="shared" si="4"/>
        <v>#DIV/0!</v>
      </c>
      <c r="AH30" s="62">
        <f t="shared" si="9"/>
        <v>0</v>
      </c>
      <c r="AI30" s="61">
        <f t="shared" si="1"/>
        <v>0</v>
      </c>
      <c r="AJ30" s="63" t="e">
        <f t="shared" si="5"/>
        <v>#DIV/0!</v>
      </c>
      <c r="AK30" s="158">
        <f t="shared" si="2"/>
        <v>0</v>
      </c>
      <c r="AL30" s="158">
        <f t="shared" si="3"/>
        <v>0</v>
      </c>
      <c r="AM30" s="159" t="e">
        <f t="shared" si="6"/>
        <v>#DIV/0!</v>
      </c>
      <c r="AN30" s="159" t="e">
        <f t="shared" si="7"/>
        <v>#DIV/0!</v>
      </c>
    </row>
    <row r="31" spans="1:40" ht="15.75">
      <c r="A31" s="66">
        <v>40108</v>
      </c>
      <c r="B31" s="44" t="s">
        <v>33</v>
      </c>
      <c r="C31" s="35"/>
      <c r="D31" s="35"/>
      <c r="E31" s="179" t="e">
        <f t="shared" si="10"/>
        <v>#DIV/0!</v>
      </c>
      <c r="F31" s="35"/>
      <c r="G31" s="60" t="e">
        <f t="shared" si="11"/>
        <v>#DIV/0!</v>
      </c>
      <c r="H31" s="134"/>
      <c r="I31" s="144" t="e">
        <f t="shared" si="12"/>
        <v>#DIV/0!</v>
      </c>
      <c r="J31" s="35"/>
      <c r="K31" s="35"/>
      <c r="L31" s="179" t="e">
        <f t="shared" si="13"/>
        <v>#DIV/0!</v>
      </c>
      <c r="M31" s="35"/>
      <c r="N31" s="60" t="e">
        <f t="shared" si="14"/>
        <v>#DIV/0!</v>
      </c>
      <c r="O31" s="134"/>
      <c r="P31" s="144" t="e">
        <f t="shared" si="15"/>
        <v>#DIV/0!</v>
      </c>
      <c r="Q31" s="35"/>
      <c r="R31" s="35"/>
      <c r="S31" s="179" t="e">
        <f t="shared" si="16"/>
        <v>#DIV/0!</v>
      </c>
      <c r="T31" s="35"/>
      <c r="U31" s="60" t="e">
        <f t="shared" si="17"/>
        <v>#DIV/0!</v>
      </c>
      <c r="V31" s="134"/>
      <c r="W31" s="144" t="e">
        <f t="shared" si="18"/>
        <v>#DIV/0!</v>
      </c>
      <c r="X31" s="35"/>
      <c r="Y31" s="35"/>
      <c r="Z31" s="179" t="e">
        <f t="shared" si="19"/>
        <v>#DIV/0!</v>
      </c>
      <c r="AA31" s="35"/>
      <c r="AB31" s="60" t="e">
        <f t="shared" si="20"/>
        <v>#DIV/0!</v>
      </c>
      <c r="AC31" s="134"/>
      <c r="AD31" s="144" t="e">
        <f t="shared" si="21"/>
        <v>#DIV/0!</v>
      </c>
      <c r="AE31" s="61">
        <f t="shared" si="8"/>
        <v>0</v>
      </c>
      <c r="AF31" s="61">
        <f t="shared" si="0"/>
        <v>0</v>
      </c>
      <c r="AG31" s="63" t="e">
        <f t="shared" si="4"/>
        <v>#DIV/0!</v>
      </c>
      <c r="AH31" s="62">
        <f t="shared" si="9"/>
        <v>0</v>
      </c>
      <c r="AI31" s="61">
        <f t="shared" si="1"/>
        <v>0</v>
      </c>
      <c r="AJ31" s="63" t="e">
        <f t="shared" si="5"/>
        <v>#DIV/0!</v>
      </c>
      <c r="AK31" s="158">
        <f t="shared" si="2"/>
        <v>0</v>
      </c>
      <c r="AL31" s="158">
        <f t="shared" si="3"/>
        <v>0</v>
      </c>
      <c r="AM31" s="159" t="e">
        <f t="shared" si="6"/>
        <v>#DIV/0!</v>
      </c>
      <c r="AN31" s="159" t="e">
        <f t="shared" si="7"/>
        <v>#DIV/0!</v>
      </c>
    </row>
    <row r="32" spans="1:40" ht="15.75">
      <c r="A32" s="66">
        <v>40109</v>
      </c>
      <c r="B32" s="44" t="s">
        <v>34</v>
      </c>
      <c r="C32" s="35"/>
      <c r="D32" s="35"/>
      <c r="E32" s="179" t="e">
        <f t="shared" si="10"/>
        <v>#DIV/0!</v>
      </c>
      <c r="F32" s="35"/>
      <c r="G32" s="60" t="e">
        <f t="shared" si="11"/>
        <v>#DIV/0!</v>
      </c>
      <c r="H32" s="134"/>
      <c r="I32" s="144" t="e">
        <f t="shared" si="12"/>
        <v>#DIV/0!</v>
      </c>
      <c r="J32" s="35"/>
      <c r="K32" s="35"/>
      <c r="L32" s="179" t="e">
        <f t="shared" si="13"/>
        <v>#DIV/0!</v>
      </c>
      <c r="M32" s="35"/>
      <c r="N32" s="60" t="e">
        <f t="shared" si="14"/>
        <v>#DIV/0!</v>
      </c>
      <c r="O32" s="134"/>
      <c r="P32" s="144" t="e">
        <f t="shared" si="15"/>
        <v>#DIV/0!</v>
      </c>
      <c r="Q32" s="35"/>
      <c r="R32" s="35"/>
      <c r="S32" s="179" t="e">
        <f t="shared" si="16"/>
        <v>#DIV/0!</v>
      </c>
      <c r="T32" s="35"/>
      <c r="U32" s="60" t="e">
        <f t="shared" si="17"/>
        <v>#DIV/0!</v>
      </c>
      <c r="V32" s="134"/>
      <c r="W32" s="144" t="e">
        <f t="shared" si="18"/>
        <v>#DIV/0!</v>
      </c>
      <c r="X32" s="35"/>
      <c r="Y32" s="35"/>
      <c r="Z32" s="179" t="e">
        <f t="shared" si="19"/>
        <v>#DIV/0!</v>
      </c>
      <c r="AA32" s="35"/>
      <c r="AB32" s="60" t="e">
        <f t="shared" si="20"/>
        <v>#DIV/0!</v>
      </c>
      <c r="AC32" s="134"/>
      <c r="AD32" s="144" t="e">
        <f t="shared" si="21"/>
        <v>#DIV/0!</v>
      </c>
      <c r="AE32" s="61">
        <f t="shared" si="8"/>
        <v>0</v>
      </c>
      <c r="AF32" s="61">
        <f t="shared" si="0"/>
        <v>0</v>
      </c>
      <c r="AG32" s="63" t="e">
        <f t="shared" si="4"/>
        <v>#DIV/0!</v>
      </c>
      <c r="AH32" s="62">
        <f t="shared" si="9"/>
        <v>0</v>
      </c>
      <c r="AI32" s="61">
        <f t="shared" si="1"/>
        <v>0</v>
      </c>
      <c r="AJ32" s="63" t="e">
        <f t="shared" si="5"/>
        <v>#DIV/0!</v>
      </c>
      <c r="AK32" s="158">
        <f t="shared" si="2"/>
        <v>0</v>
      </c>
      <c r="AL32" s="158">
        <f t="shared" si="3"/>
        <v>0</v>
      </c>
      <c r="AM32" s="159" t="e">
        <f t="shared" si="6"/>
        <v>#DIV/0!</v>
      </c>
      <c r="AN32" s="159" t="e">
        <f t="shared" si="7"/>
        <v>#DIV/0!</v>
      </c>
    </row>
    <row r="33" spans="1:40" ht="15.75">
      <c r="A33" s="66">
        <v>40110</v>
      </c>
      <c r="B33" s="44" t="s">
        <v>35</v>
      </c>
      <c r="C33" s="35"/>
      <c r="D33" s="35"/>
      <c r="E33" s="179" t="e">
        <f t="shared" si="10"/>
        <v>#DIV/0!</v>
      </c>
      <c r="F33" s="35"/>
      <c r="G33" s="60" t="e">
        <f t="shared" si="11"/>
        <v>#DIV/0!</v>
      </c>
      <c r="H33" s="134"/>
      <c r="I33" s="144" t="e">
        <f t="shared" si="12"/>
        <v>#DIV/0!</v>
      </c>
      <c r="J33" s="35"/>
      <c r="K33" s="35"/>
      <c r="L33" s="179" t="e">
        <f t="shared" si="13"/>
        <v>#DIV/0!</v>
      </c>
      <c r="M33" s="35"/>
      <c r="N33" s="60" t="e">
        <f t="shared" si="14"/>
        <v>#DIV/0!</v>
      </c>
      <c r="O33" s="134"/>
      <c r="P33" s="144" t="e">
        <f t="shared" si="15"/>
        <v>#DIV/0!</v>
      </c>
      <c r="Q33" s="35"/>
      <c r="R33" s="35"/>
      <c r="S33" s="179" t="e">
        <f t="shared" si="16"/>
        <v>#DIV/0!</v>
      </c>
      <c r="T33" s="35"/>
      <c r="U33" s="60" t="e">
        <f t="shared" si="17"/>
        <v>#DIV/0!</v>
      </c>
      <c r="V33" s="134"/>
      <c r="W33" s="144" t="e">
        <f t="shared" si="18"/>
        <v>#DIV/0!</v>
      </c>
      <c r="X33" s="35"/>
      <c r="Y33" s="35"/>
      <c r="Z33" s="179" t="e">
        <f t="shared" si="19"/>
        <v>#DIV/0!</v>
      </c>
      <c r="AA33" s="35"/>
      <c r="AB33" s="60" t="e">
        <f t="shared" si="20"/>
        <v>#DIV/0!</v>
      </c>
      <c r="AC33" s="134"/>
      <c r="AD33" s="144" t="e">
        <f t="shared" si="21"/>
        <v>#DIV/0!</v>
      </c>
      <c r="AE33" s="61">
        <f t="shared" si="8"/>
        <v>0</v>
      </c>
      <c r="AF33" s="61">
        <f t="shared" si="0"/>
        <v>0</v>
      </c>
      <c r="AG33" s="63" t="e">
        <f t="shared" si="4"/>
        <v>#DIV/0!</v>
      </c>
      <c r="AH33" s="62">
        <f t="shared" si="9"/>
        <v>0</v>
      </c>
      <c r="AI33" s="61">
        <f t="shared" si="1"/>
        <v>0</v>
      </c>
      <c r="AJ33" s="63" t="e">
        <f t="shared" si="5"/>
        <v>#DIV/0!</v>
      </c>
      <c r="AK33" s="158">
        <f t="shared" si="2"/>
        <v>0</v>
      </c>
      <c r="AL33" s="158">
        <f t="shared" si="3"/>
        <v>0</v>
      </c>
      <c r="AM33" s="159" t="e">
        <f t="shared" si="6"/>
        <v>#DIV/0!</v>
      </c>
      <c r="AN33" s="159" t="e">
        <f t="shared" si="7"/>
        <v>#DIV/0!</v>
      </c>
    </row>
    <row r="34" spans="1:40" ht="15.75">
      <c r="A34" s="66">
        <v>40111</v>
      </c>
      <c r="B34" s="44" t="s">
        <v>36</v>
      </c>
      <c r="C34" s="35"/>
      <c r="D34" s="35"/>
      <c r="E34" s="179" t="e">
        <f t="shared" si="10"/>
        <v>#DIV/0!</v>
      </c>
      <c r="F34" s="35"/>
      <c r="G34" s="60" t="e">
        <f t="shared" si="11"/>
        <v>#DIV/0!</v>
      </c>
      <c r="H34" s="134"/>
      <c r="I34" s="144" t="e">
        <f t="shared" si="12"/>
        <v>#DIV/0!</v>
      </c>
      <c r="J34" s="35"/>
      <c r="K34" s="35"/>
      <c r="L34" s="179" t="e">
        <f t="shared" si="13"/>
        <v>#DIV/0!</v>
      </c>
      <c r="M34" s="35"/>
      <c r="N34" s="60" t="e">
        <f t="shared" si="14"/>
        <v>#DIV/0!</v>
      </c>
      <c r="O34" s="134"/>
      <c r="P34" s="144" t="e">
        <f t="shared" si="15"/>
        <v>#DIV/0!</v>
      </c>
      <c r="Q34" s="35"/>
      <c r="R34" s="35"/>
      <c r="S34" s="179" t="e">
        <f t="shared" si="16"/>
        <v>#DIV/0!</v>
      </c>
      <c r="T34" s="35"/>
      <c r="U34" s="60" t="e">
        <f t="shared" si="17"/>
        <v>#DIV/0!</v>
      </c>
      <c r="V34" s="134"/>
      <c r="W34" s="144" t="e">
        <f t="shared" si="18"/>
        <v>#DIV/0!</v>
      </c>
      <c r="X34" s="35"/>
      <c r="Y34" s="35"/>
      <c r="Z34" s="179" t="e">
        <f t="shared" si="19"/>
        <v>#DIV/0!</v>
      </c>
      <c r="AA34" s="35"/>
      <c r="AB34" s="60" t="e">
        <f t="shared" si="20"/>
        <v>#DIV/0!</v>
      </c>
      <c r="AC34" s="134"/>
      <c r="AD34" s="144" t="e">
        <f t="shared" si="21"/>
        <v>#DIV/0!</v>
      </c>
      <c r="AE34" s="61">
        <f t="shared" si="8"/>
        <v>0</v>
      </c>
      <c r="AF34" s="61">
        <f t="shared" si="0"/>
        <v>0</v>
      </c>
      <c r="AG34" s="63" t="e">
        <f t="shared" si="4"/>
        <v>#DIV/0!</v>
      </c>
      <c r="AH34" s="62">
        <f t="shared" si="9"/>
        <v>0</v>
      </c>
      <c r="AI34" s="61">
        <f t="shared" si="1"/>
        <v>0</v>
      </c>
      <c r="AJ34" s="63" t="e">
        <f t="shared" si="5"/>
        <v>#DIV/0!</v>
      </c>
      <c r="AK34" s="158">
        <f t="shared" si="2"/>
        <v>0</v>
      </c>
      <c r="AL34" s="158">
        <f t="shared" si="3"/>
        <v>0</v>
      </c>
      <c r="AM34" s="159" t="e">
        <f t="shared" si="6"/>
        <v>#DIV/0!</v>
      </c>
      <c r="AN34" s="159" t="e">
        <f t="shared" si="7"/>
        <v>#DIV/0!</v>
      </c>
    </row>
    <row r="35" spans="1:40" ht="15.75">
      <c r="A35" s="66">
        <v>40112</v>
      </c>
      <c r="B35" s="44" t="s">
        <v>37</v>
      </c>
      <c r="C35" s="35"/>
      <c r="D35" s="35"/>
      <c r="E35" s="179" t="e">
        <f t="shared" si="10"/>
        <v>#DIV/0!</v>
      </c>
      <c r="F35" s="35"/>
      <c r="G35" s="60" t="e">
        <f t="shared" si="11"/>
        <v>#DIV/0!</v>
      </c>
      <c r="H35" s="134"/>
      <c r="I35" s="144" t="e">
        <f t="shared" si="12"/>
        <v>#DIV/0!</v>
      </c>
      <c r="J35" s="35"/>
      <c r="K35" s="35"/>
      <c r="L35" s="179" t="e">
        <f t="shared" si="13"/>
        <v>#DIV/0!</v>
      </c>
      <c r="M35" s="35"/>
      <c r="N35" s="60" t="e">
        <f t="shared" si="14"/>
        <v>#DIV/0!</v>
      </c>
      <c r="O35" s="134"/>
      <c r="P35" s="144" t="e">
        <f t="shared" si="15"/>
        <v>#DIV/0!</v>
      </c>
      <c r="Q35" s="35"/>
      <c r="R35" s="35"/>
      <c r="S35" s="179" t="e">
        <f t="shared" si="16"/>
        <v>#DIV/0!</v>
      </c>
      <c r="T35" s="35"/>
      <c r="U35" s="60" t="e">
        <f t="shared" si="17"/>
        <v>#DIV/0!</v>
      </c>
      <c r="V35" s="134"/>
      <c r="W35" s="144" t="e">
        <f t="shared" si="18"/>
        <v>#DIV/0!</v>
      </c>
      <c r="X35" s="35"/>
      <c r="Y35" s="35"/>
      <c r="Z35" s="179" t="e">
        <f t="shared" si="19"/>
        <v>#DIV/0!</v>
      </c>
      <c r="AA35" s="35"/>
      <c r="AB35" s="60" t="e">
        <f t="shared" si="20"/>
        <v>#DIV/0!</v>
      </c>
      <c r="AC35" s="134"/>
      <c r="AD35" s="144" t="e">
        <f t="shared" si="21"/>
        <v>#DIV/0!</v>
      </c>
      <c r="AE35" s="61">
        <f t="shared" si="8"/>
        <v>0</v>
      </c>
      <c r="AF35" s="61">
        <f t="shared" si="0"/>
        <v>0</v>
      </c>
      <c r="AG35" s="63" t="e">
        <f t="shared" si="4"/>
        <v>#DIV/0!</v>
      </c>
      <c r="AH35" s="62">
        <f t="shared" si="9"/>
        <v>0</v>
      </c>
      <c r="AI35" s="61">
        <f t="shared" si="1"/>
        <v>0</v>
      </c>
      <c r="AJ35" s="63" t="e">
        <f t="shared" si="5"/>
        <v>#DIV/0!</v>
      </c>
      <c r="AK35" s="158">
        <f t="shared" si="2"/>
        <v>0</v>
      </c>
      <c r="AL35" s="158">
        <f t="shared" si="3"/>
        <v>0</v>
      </c>
      <c r="AM35" s="159" t="e">
        <f t="shared" si="6"/>
        <v>#DIV/0!</v>
      </c>
      <c r="AN35" s="159" t="e">
        <f t="shared" si="7"/>
        <v>#DIV/0!</v>
      </c>
    </row>
    <row r="36" spans="1:40" ht="15.75">
      <c r="A36" s="66">
        <v>40113</v>
      </c>
      <c r="B36" s="44" t="s">
        <v>38</v>
      </c>
      <c r="C36" s="35"/>
      <c r="D36" s="35"/>
      <c r="E36" s="179" t="e">
        <f t="shared" si="10"/>
        <v>#DIV/0!</v>
      </c>
      <c r="F36" s="35"/>
      <c r="G36" s="60" t="e">
        <f t="shared" si="11"/>
        <v>#DIV/0!</v>
      </c>
      <c r="H36" s="134"/>
      <c r="I36" s="144" t="e">
        <f t="shared" si="12"/>
        <v>#DIV/0!</v>
      </c>
      <c r="J36" s="35"/>
      <c r="K36" s="35"/>
      <c r="L36" s="179" t="e">
        <f t="shared" si="13"/>
        <v>#DIV/0!</v>
      </c>
      <c r="M36" s="35"/>
      <c r="N36" s="60" t="e">
        <f t="shared" si="14"/>
        <v>#DIV/0!</v>
      </c>
      <c r="O36" s="134"/>
      <c r="P36" s="144" t="e">
        <f t="shared" si="15"/>
        <v>#DIV/0!</v>
      </c>
      <c r="Q36" s="35"/>
      <c r="R36" s="35"/>
      <c r="S36" s="179" t="e">
        <f t="shared" si="16"/>
        <v>#DIV/0!</v>
      </c>
      <c r="T36" s="35"/>
      <c r="U36" s="60" t="e">
        <f t="shared" si="17"/>
        <v>#DIV/0!</v>
      </c>
      <c r="V36" s="134"/>
      <c r="W36" s="144" t="e">
        <f t="shared" si="18"/>
        <v>#DIV/0!</v>
      </c>
      <c r="X36" s="35"/>
      <c r="Y36" s="35"/>
      <c r="Z36" s="179" t="e">
        <f t="shared" si="19"/>
        <v>#DIV/0!</v>
      </c>
      <c r="AA36" s="35"/>
      <c r="AB36" s="60" t="e">
        <f t="shared" si="20"/>
        <v>#DIV/0!</v>
      </c>
      <c r="AC36" s="134"/>
      <c r="AD36" s="144" t="e">
        <f t="shared" si="21"/>
        <v>#DIV/0!</v>
      </c>
      <c r="AE36" s="61">
        <f t="shared" si="8"/>
        <v>0</v>
      </c>
      <c r="AF36" s="61">
        <f t="shared" si="0"/>
        <v>0</v>
      </c>
      <c r="AG36" s="63" t="e">
        <f t="shared" si="4"/>
        <v>#DIV/0!</v>
      </c>
      <c r="AH36" s="62">
        <f t="shared" si="9"/>
        <v>0</v>
      </c>
      <c r="AI36" s="61">
        <f t="shared" si="1"/>
        <v>0</v>
      </c>
      <c r="AJ36" s="63" t="e">
        <f t="shared" si="5"/>
        <v>#DIV/0!</v>
      </c>
      <c r="AK36" s="158">
        <f t="shared" si="2"/>
        <v>0</v>
      </c>
      <c r="AL36" s="158">
        <f t="shared" si="3"/>
        <v>0</v>
      </c>
      <c r="AM36" s="159" t="e">
        <f t="shared" si="6"/>
        <v>#DIV/0!</v>
      </c>
      <c r="AN36" s="159" t="e">
        <f t="shared" si="7"/>
        <v>#DIV/0!</v>
      </c>
    </row>
    <row r="37" spans="1:40" ht="15.75">
      <c r="A37" s="66">
        <v>40114</v>
      </c>
      <c r="B37" s="44" t="s">
        <v>39</v>
      </c>
      <c r="C37" s="35"/>
      <c r="D37" s="35"/>
      <c r="E37" s="179" t="e">
        <f t="shared" si="10"/>
        <v>#DIV/0!</v>
      </c>
      <c r="F37" s="35"/>
      <c r="G37" s="60" t="e">
        <f t="shared" si="11"/>
        <v>#DIV/0!</v>
      </c>
      <c r="H37" s="134"/>
      <c r="I37" s="144" t="e">
        <f t="shared" si="12"/>
        <v>#DIV/0!</v>
      </c>
      <c r="J37" s="35"/>
      <c r="K37" s="35"/>
      <c r="L37" s="179" t="e">
        <f t="shared" si="13"/>
        <v>#DIV/0!</v>
      </c>
      <c r="M37" s="35"/>
      <c r="N37" s="60" t="e">
        <f t="shared" si="14"/>
        <v>#DIV/0!</v>
      </c>
      <c r="O37" s="134"/>
      <c r="P37" s="144" t="e">
        <f t="shared" si="15"/>
        <v>#DIV/0!</v>
      </c>
      <c r="Q37" s="35"/>
      <c r="R37" s="35"/>
      <c r="S37" s="179" t="e">
        <f t="shared" si="16"/>
        <v>#DIV/0!</v>
      </c>
      <c r="T37" s="35"/>
      <c r="U37" s="60" t="e">
        <f t="shared" si="17"/>
        <v>#DIV/0!</v>
      </c>
      <c r="V37" s="134"/>
      <c r="W37" s="144" t="e">
        <f t="shared" si="18"/>
        <v>#DIV/0!</v>
      </c>
      <c r="X37" s="35"/>
      <c r="Y37" s="35"/>
      <c r="Z37" s="179" t="e">
        <f t="shared" si="19"/>
        <v>#DIV/0!</v>
      </c>
      <c r="AA37" s="35"/>
      <c r="AB37" s="60" t="e">
        <f t="shared" si="20"/>
        <v>#DIV/0!</v>
      </c>
      <c r="AC37" s="134"/>
      <c r="AD37" s="144" t="e">
        <f t="shared" si="21"/>
        <v>#DIV/0!</v>
      </c>
      <c r="AE37" s="61">
        <f t="shared" si="8"/>
        <v>0</v>
      </c>
      <c r="AF37" s="61">
        <f t="shared" si="0"/>
        <v>0</v>
      </c>
      <c r="AG37" s="63" t="e">
        <f t="shared" si="4"/>
        <v>#DIV/0!</v>
      </c>
      <c r="AH37" s="62">
        <f t="shared" si="9"/>
        <v>0</v>
      </c>
      <c r="AI37" s="61">
        <f t="shared" si="1"/>
        <v>0</v>
      </c>
      <c r="AJ37" s="63" t="e">
        <f t="shared" si="5"/>
        <v>#DIV/0!</v>
      </c>
      <c r="AK37" s="158">
        <f t="shared" si="2"/>
        <v>0</v>
      </c>
      <c r="AL37" s="158">
        <f t="shared" si="3"/>
        <v>0</v>
      </c>
      <c r="AM37" s="159" t="e">
        <f t="shared" si="6"/>
        <v>#DIV/0!</v>
      </c>
      <c r="AN37" s="159" t="e">
        <f t="shared" si="7"/>
        <v>#DIV/0!</v>
      </c>
    </row>
    <row r="38" spans="1:40" ht="15.75">
      <c r="A38" s="66">
        <v>40115</v>
      </c>
      <c r="B38" s="44" t="s">
        <v>33</v>
      </c>
      <c r="C38" s="35"/>
      <c r="D38" s="35"/>
      <c r="E38" s="179" t="e">
        <f t="shared" si="10"/>
        <v>#DIV/0!</v>
      </c>
      <c r="F38" s="35"/>
      <c r="G38" s="60" t="e">
        <f t="shared" si="11"/>
        <v>#DIV/0!</v>
      </c>
      <c r="H38" s="134"/>
      <c r="I38" s="144" t="e">
        <f t="shared" si="12"/>
        <v>#DIV/0!</v>
      </c>
      <c r="J38" s="35"/>
      <c r="K38" s="35"/>
      <c r="L38" s="179" t="e">
        <f t="shared" si="13"/>
        <v>#DIV/0!</v>
      </c>
      <c r="M38" s="35"/>
      <c r="N38" s="60" t="e">
        <f t="shared" si="14"/>
        <v>#DIV/0!</v>
      </c>
      <c r="O38" s="134"/>
      <c r="P38" s="144" t="e">
        <f t="shared" si="15"/>
        <v>#DIV/0!</v>
      </c>
      <c r="Q38" s="35"/>
      <c r="R38" s="35"/>
      <c r="S38" s="179" t="e">
        <f t="shared" si="16"/>
        <v>#DIV/0!</v>
      </c>
      <c r="T38" s="35"/>
      <c r="U38" s="60" t="e">
        <f t="shared" si="17"/>
        <v>#DIV/0!</v>
      </c>
      <c r="V38" s="134"/>
      <c r="W38" s="144" t="e">
        <f t="shared" si="18"/>
        <v>#DIV/0!</v>
      </c>
      <c r="X38" s="35"/>
      <c r="Y38" s="35"/>
      <c r="Z38" s="179" t="e">
        <f t="shared" si="19"/>
        <v>#DIV/0!</v>
      </c>
      <c r="AA38" s="35"/>
      <c r="AB38" s="60" t="e">
        <f t="shared" si="20"/>
        <v>#DIV/0!</v>
      </c>
      <c r="AC38" s="134"/>
      <c r="AD38" s="144" t="e">
        <f t="shared" si="21"/>
        <v>#DIV/0!</v>
      </c>
      <c r="AE38" s="61">
        <f t="shared" si="8"/>
        <v>0</v>
      </c>
      <c r="AF38" s="61">
        <f t="shared" si="0"/>
        <v>0</v>
      </c>
      <c r="AG38" s="63" t="e">
        <f t="shared" si="4"/>
        <v>#DIV/0!</v>
      </c>
      <c r="AH38" s="62">
        <f t="shared" si="9"/>
        <v>0</v>
      </c>
      <c r="AI38" s="61">
        <f t="shared" si="1"/>
        <v>0</v>
      </c>
      <c r="AJ38" s="63" t="e">
        <f t="shared" si="5"/>
        <v>#DIV/0!</v>
      </c>
      <c r="AK38" s="158">
        <f t="shared" si="2"/>
        <v>0</v>
      </c>
      <c r="AL38" s="158">
        <f t="shared" si="3"/>
        <v>0</v>
      </c>
      <c r="AM38" s="159" t="e">
        <f t="shared" si="6"/>
        <v>#DIV/0!</v>
      </c>
      <c r="AN38" s="159" t="e">
        <f t="shared" si="7"/>
        <v>#DIV/0!</v>
      </c>
    </row>
    <row r="39" spans="1:40" ht="15.75">
      <c r="A39" s="66">
        <v>40116</v>
      </c>
      <c r="B39" s="44" t="s">
        <v>34</v>
      </c>
      <c r="C39" s="35"/>
      <c r="D39" s="35"/>
      <c r="E39" s="179" t="e">
        <f t="shared" si="10"/>
        <v>#DIV/0!</v>
      </c>
      <c r="F39" s="35"/>
      <c r="G39" s="60" t="e">
        <f t="shared" si="11"/>
        <v>#DIV/0!</v>
      </c>
      <c r="H39" s="134"/>
      <c r="I39" s="144" t="e">
        <f t="shared" si="12"/>
        <v>#DIV/0!</v>
      </c>
      <c r="J39" s="35"/>
      <c r="K39" s="35"/>
      <c r="L39" s="179" t="e">
        <f t="shared" si="13"/>
        <v>#DIV/0!</v>
      </c>
      <c r="M39" s="35"/>
      <c r="N39" s="60" t="e">
        <f t="shared" si="14"/>
        <v>#DIV/0!</v>
      </c>
      <c r="O39" s="134"/>
      <c r="P39" s="144" t="e">
        <f t="shared" si="15"/>
        <v>#DIV/0!</v>
      </c>
      <c r="Q39" s="35"/>
      <c r="R39" s="35"/>
      <c r="S39" s="179" t="e">
        <f t="shared" si="16"/>
        <v>#DIV/0!</v>
      </c>
      <c r="T39" s="35"/>
      <c r="U39" s="60" t="e">
        <f t="shared" si="17"/>
        <v>#DIV/0!</v>
      </c>
      <c r="V39" s="134"/>
      <c r="W39" s="144" t="e">
        <f t="shared" si="18"/>
        <v>#DIV/0!</v>
      </c>
      <c r="X39" s="35"/>
      <c r="Y39" s="35"/>
      <c r="Z39" s="179" t="e">
        <f t="shared" si="19"/>
        <v>#DIV/0!</v>
      </c>
      <c r="AA39" s="35"/>
      <c r="AB39" s="60" t="e">
        <f t="shared" si="20"/>
        <v>#DIV/0!</v>
      </c>
      <c r="AC39" s="134"/>
      <c r="AD39" s="144" t="e">
        <f t="shared" si="21"/>
        <v>#DIV/0!</v>
      </c>
      <c r="AE39" s="61">
        <f t="shared" si="8"/>
        <v>0</v>
      </c>
      <c r="AF39" s="61">
        <f t="shared" si="0"/>
        <v>0</v>
      </c>
      <c r="AG39" s="63" t="e">
        <f t="shared" si="4"/>
        <v>#DIV/0!</v>
      </c>
      <c r="AH39" s="62">
        <f t="shared" si="9"/>
        <v>0</v>
      </c>
      <c r="AI39" s="61">
        <f t="shared" si="1"/>
        <v>0</v>
      </c>
      <c r="AJ39" s="63" t="e">
        <f t="shared" si="5"/>
        <v>#DIV/0!</v>
      </c>
      <c r="AK39" s="158">
        <f t="shared" si="2"/>
        <v>0</v>
      </c>
      <c r="AL39" s="158">
        <f t="shared" si="3"/>
        <v>0</v>
      </c>
      <c r="AM39" s="159" t="e">
        <f t="shared" si="6"/>
        <v>#DIV/0!</v>
      </c>
      <c r="AN39" s="159" t="e">
        <f t="shared" si="7"/>
        <v>#DIV/0!</v>
      </c>
    </row>
    <row r="40" spans="1:40" ht="15.75">
      <c r="A40" s="66">
        <v>40117</v>
      </c>
      <c r="B40" s="44" t="s">
        <v>35</v>
      </c>
      <c r="C40" s="35"/>
      <c r="D40" s="35"/>
      <c r="E40" s="179" t="e">
        <f t="shared" si="10"/>
        <v>#DIV/0!</v>
      </c>
      <c r="F40" s="35"/>
      <c r="G40" s="60" t="e">
        <f t="shared" si="11"/>
        <v>#DIV/0!</v>
      </c>
      <c r="H40" s="134"/>
      <c r="I40" s="144" t="e">
        <f>H40/F40</f>
        <v>#DIV/0!</v>
      </c>
      <c r="J40" s="35"/>
      <c r="K40" s="35"/>
      <c r="L40" s="179" t="e">
        <f t="shared" si="13"/>
        <v>#DIV/0!</v>
      </c>
      <c r="M40" s="35"/>
      <c r="N40" s="60" t="e">
        <f t="shared" si="14"/>
        <v>#DIV/0!</v>
      </c>
      <c r="O40" s="134"/>
      <c r="P40" s="144" t="e">
        <f>O40/M40</f>
        <v>#DIV/0!</v>
      </c>
      <c r="Q40" s="35"/>
      <c r="R40" s="35"/>
      <c r="S40" s="179" t="e">
        <f t="shared" si="16"/>
        <v>#DIV/0!</v>
      </c>
      <c r="T40" s="35"/>
      <c r="U40" s="60" t="e">
        <f t="shared" si="17"/>
        <v>#DIV/0!</v>
      </c>
      <c r="V40" s="134"/>
      <c r="W40" s="144" t="e">
        <f>V40/T40</f>
        <v>#DIV/0!</v>
      </c>
      <c r="X40" s="35"/>
      <c r="Y40" s="35"/>
      <c r="Z40" s="179" t="e">
        <f t="shared" si="19"/>
        <v>#DIV/0!</v>
      </c>
      <c r="AA40" s="35"/>
      <c r="AB40" s="60" t="e">
        <f t="shared" si="20"/>
        <v>#DIV/0!</v>
      </c>
      <c r="AC40" s="134"/>
      <c r="AD40" s="144" t="e">
        <f>AC40/AA40</f>
        <v>#DIV/0!</v>
      </c>
      <c r="AE40" s="61">
        <f t="shared" si="8"/>
        <v>0</v>
      </c>
      <c r="AF40" s="61">
        <f t="shared" si="0"/>
        <v>0</v>
      </c>
      <c r="AG40" s="63" t="e">
        <f t="shared" si="4"/>
        <v>#DIV/0!</v>
      </c>
      <c r="AH40" s="62">
        <f t="shared" si="9"/>
        <v>0</v>
      </c>
      <c r="AI40" s="61">
        <f t="shared" si="1"/>
        <v>0</v>
      </c>
      <c r="AJ40" s="63" t="e">
        <f t="shared" si="5"/>
        <v>#DIV/0!</v>
      </c>
      <c r="AK40" s="158">
        <f t="shared" si="2"/>
        <v>0</v>
      </c>
      <c r="AL40" s="158">
        <f t="shared" si="3"/>
        <v>0</v>
      </c>
      <c r="AM40" s="159" t="e">
        <f t="shared" si="6"/>
        <v>#DIV/0!</v>
      </c>
      <c r="AN40" s="159" t="e">
        <f t="shared" si="7"/>
        <v>#DIV/0!</v>
      </c>
    </row>
    <row r="41" spans="1:40" s="16" customFormat="1" ht="30" customHeight="1">
      <c r="A41" s="302" t="s">
        <v>40</v>
      </c>
      <c r="B41" s="302"/>
      <c r="C41" s="67">
        <f>SUM(C10:C40)</f>
        <v>0</v>
      </c>
      <c r="D41" s="67">
        <f>SUM(D10:D40)</f>
        <v>0</v>
      </c>
      <c r="E41" s="49" t="e">
        <f>D41/C41</f>
        <v>#DIV/0!</v>
      </c>
      <c r="F41" s="67">
        <f>SUM(F10:F40)</f>
        <v>0</v>
      </c>
      <c r="G41" s="48" t="e">
        <f>F41/C41</f>
        <v>#DIV/0!</v>
      </c>
      <c r="H41" s="135">
        <f>SUM(H10:H40)</f>
        <v>0</v>
      </c>
      <c r="I41" s="146" t="e">
        <f>H41/F41</f>
        <v>#DIV/0!</v>
      </c>
      <c r="J41" s="67">
        <f>SUM(J10:J40)</f>
        <v>0</v>
      </c>
      <c r="K41" s="67">
        <f>SUM(K10:K40)</f>
        <v>0</v>
      </c>
      <c r="L41" s="49" t="e">
        <f>K41/J41</f>
        <v>#DIV/0!</v>
      </c>
      <c r="M41" s="67">
        <f>SUM(M10:M40)</f>
        <v>0</v>
      </c>
      <c r="N41" s="48" t="e">
        <f>M41/J41</f>
        <v>#DIV/0!</v>
      </c>
      <c r="O41" s="135">
        <f>SUM(O10:O40)</f>
        <v>0</v>
      </c>
      <c r="P41" s="146" t="e">
        <f>O41/M41</f>
        <v>#DIV/0!</v>
      </c>
      <c r="Q41" s="67">
        <f>SUM(Q10:Q40)</f>
        <v>0</v>
      </c>
      <c r="R41" s="67">
        <f>SUM(R10:R40)</f>
        <v>0</v>
      </c>
      <c r="S41" s="49" t="e">
        <f>R41/Q41</f>
        <v>#DIV/0!</v>
      </c>
      <c r="T41" s="67">
        <f>SUM(T10:T40)</f>
        <v>0</v>
      </c>
      <c r="U41" s="48" t="e">
        <f>T41/Q41</f>
        <v>#DIV/0!</v>
      </c>
      <c r="V41" s="135">
        <f>SUM(V10:V40)</f>
        <v>0</v>
      </c>
      <c r="W41" s="146" t="e">
        <f>V41/T41</f>
        <v>#DIV/0!</v>
      </c>
      <c r="X41" s="67">
        <f>SUM(X10:X40)</f>
        <v>0</v>
      </c>
      <c r="Y41" s="67">
        <f>SUM(Y10:Y40)</f>
        <v>0</v>
      </c>
      <c r="Z41" s="49" t="e">
        <f>Y41/X41</f>
        <v>#DIV/0!</v>
      </c>
      <c r="AA41" s="67">
        <f>SUM(AA10:AA40)</f>
        <v>0</v>
      </c>
      <c r="AB41" s="48" t="e">
        <f>AA41/X41</f>
        <v>#DIV/0!</v>
      </c>
      <c r="AC41" s="135">
        <f>SUM(AC10:AC40)</f>
        <v>0</v>
      </c>
      <c r="AD41" s="146" t="e">
        <f>AC41/AA41</f>
        <v>#DIV/0!</v>
      </c>
      <c r="AE41" s="67">
        <f>SUM(AE10:AE40)</f>
        <v>0</v>
      </c>
      <c r="AF41" s="67">
        <f>SUM(AF10:AF40)</f>
        <v>0</v>
      </c>
      <c r="AG41" s="48" t="e">
        <f t="shared" si="4"/>
        <v>#DIV/0!</v>
      </c>
      <c r="AH41" s="67">
        <f>SUM(AH10:AH40)</f>
        <v>0</v>
      </c>
      <c r="AI41" s="67">
        <f>SUM(AI10:AI40)</f>
        <v>0</v>
      </c>
      <c r="AJ41" s="48" t="e">
        <f t="shared" si="5"/>
        <v>#DIV/0!</v>
      </c>
      <c r="AK41" s="67">
        <f>SUM(AK10:AK40)</f>
        <v>0</v>
      </c>
      <c r="AL41" s="67">
        <f>SUM(AL10:AL40)</f>
        <v>0</v>
      </c>
      <c r="AM41" s="78" t="e">
        <f>AK41/AF41</f>
        <v>#DIV/0!</v>
      </c>
      <c r="AN41" s="78" t="e">
        <f>AL41/AI41</f>
        <v>#DIV/0!</v>
      </c>
    </row>
    <row r="42" spans="1:40" s="115" customFormat="1" ht="30" customHeight="1">
      <c r="A42" s="321" t="s">
        <v>47</v>
      </c>
      <c r="B42" s="321"/>
      <c r="C42" s="49"/>
      <c r="D42" s="49"/>
      <c r="E42" s="49"/>
      <c r="F42" s="49" t="e">
        <f>F9/F7</f>
        <v>#DIV/0!</v>
      </c>
      <c r="G42" s="49"/>
      <c r="H42" s="49" t="e">
        <f>H9/H7</f>
        <v>#DIV/0!</v>
      </c>
      <c r="I42" s="147"/>
      <c r="J42" s="49"/>
      <c r="K42" s="49"/>
      <c r="L42" s="49"/>
      <c r="M42" s="49" t="e">
        <f>M9/M7</f>
        <v>#DIV/0!</v>
      </c>
      <c r="N42" s="49"/>
      <c r="O42" s="49" t="e">
        <f>O9/O7</f>
        <v>#DIV/0!</v>
      </c>
      <c r="P42" s="147"/>
      <c r="Q42" s="49"/>
      <c r="R42" s="49"/>
      <c r="S42" s="49"/>
      <c r="T42" s="49" t="e">
        <f>T9/T7</f>
        <v>#DIV/0!</v>
      </c>
      <c r="U42" s="49"/>
      <c r="V42" s="49" t="e">
        <f>V9/V7</f>
        <v>#DIV/0!</v>
      </c>
      <c r="W42" s="147"/>
      <c r="X42" s="49" t="e">
        <f>X9/X7</f>
        <v>#DIV/0!</v>
      </c>
      <c r="Y42" s="49"/>
      <c r="Z42" s="49"/>
      <c r="AA42" s="49" t="e">
        <f>AA9/AA7</f>
        <v>#DIV/0!</v>
      </c>
      <c r="AB42" s="49"/>
      <c r="AC42" s="49" t="e">
        <f>AC9/AC7</f>
        <v>#DIV/0!</v>
      </c>
      <c r="AD42" s="147"/>
      <c r="AE42" s="49" t="e">
        <f>AE9/AE7</f>
        <v>#DIV/0!</v>
      </c>
      <c r="AF42" s="49" t="e">
        <f>AF9/AF7</f>
        <v>#DIV/0!</v>
      </c>
      <c r="AG42" s="49"/>
      <c r="AH42" s="49" t="e">
        <f>AH9/AH7</f>
        <v>#DIV/0!</v>
      </c>
      <c r="AI42" s="49" t="e">
        <f>AI9/AI7</f>
        <v>#DIV/0!</v>
      </c>
      <c r="AJ42" s="49"/>
      <c r="AK42" s="49" t="e">
        <f>AK9/AK7</f>
        <v>#DIV/0!</v>
      </c>
      <c r="AL42" s="49" t="e">
        <f>AL9/AL7</f>
        <v>#DIV/0!</v>
      </c>
      <c r="AM42" s="49"/>
      <c r="AN42" s="49"/>
    </row>
    <row r="44" spans="1:40" ht="15">
      <c r="B44" s="17"/>
      <c r="C44" s="20"/>
      <c r="D44" s="20"/>
      <c r="E44" s="20"/>
      <c r="F44" s="20"/>
      <c r="G44" s="21"/>
      <c r="H44" s="137"/>
      <c r="I44" s="148"/>
      <c r="J44" s="20"/>
      <c r="K44" s="20"/>
      <c r="L44" s="20"/>
      <c r="M44" s="20"/>
      <c r="N44" s="21"/>
      <c r="O44" s="137"/>
      <c r="P44" s="148"/>
      <c r="Q44" s="20"/>
      <c r="R44" s="20"/>
      <c r="S44" s="20"/>
      <c r="T44" s="20"/>
      <c r="U44" s="21"/>
      <c r="V44" s="137"/>
      <c r="W44" s="148"/>
      <c r="X44" s="20"/>
      <c r="Y44" s="20"/>
      <c r="Z44" s="20"/>
      <c r="AA44" s="20"/>
      <c r="AB44" s="21"/>
      <c r="AC44" s="137"/>
      <c r="AD44" s="148"/>
      <c r="AK44" s="20"/>
      <c r="AL44" s="20"/>
      <c r="AM44" s="24"/>
      <c r="AN44" s="24"/>
    </row>
    <row r="45" spans="1:40" ht="15">
      <c r="B45" s="17"/>
      <c r="C45" s="20"/>
      <c r="D45" s="20"/>
      <c r="E45" s="20"/>
      <c r="F45" s="20"/>
      <c r="G45" s="21"/>
      <c r="H45" s="137"/>
      <c r="I45" s="148"/>
      <c r="J45" s="20"/>
      <c r="K45" s="20"/>
      <c r="L45" s="20"/>
      <c r="M45" s="20"/>
      <c r="N45" s="21"/>
      <c r="O45" s="137"/>
      <c r="P45" s="148"/>
      <c r="Q45" s="20"/>
      <c r="R45" s="20"/>
      <c r="S45" s="20"/>
      <c r="T45" s="20"/>
      <c r="U45" s="21"/>
      <c r="V45" s="137"/>
      <c r="W45" s="148"/>
      <c r="X45" s="20"/>
      <c r="Y45" s="20"/>
      <c r="Z45" s="20"/>
      <c r="AA45" s="20"/>
      <c r="AB45" s="21"/>
      <c r="AC45" s="137"/>
      <c r="AD45" s="148"/>
      <c r="AK45" s="20"/>
      <c r="AL45" s="20"/>
      <c r="AM45" s="24"/>
      <c r="AN45" s="24"/>
    </row>
    <row r="46" spans="1:40" ht="15">
      <c r="B46" s="17"/>
      <c r="C46" s="20"/>
      <c r="D46" s="20"/>
      <c r="E46" s="20"/>
      <c r="F46" s="20"/>
      <c r="G46" s="21"/>
      <c r="H46" s="137"/>
      <c r="I46" s="148"/>
      <c r="J46" s="20"/>
      <c r="K46" s="20"/>
      <c r="L46" s="20"/>
      <c r="M46" s="20"/>
      <c r="N46" s="21"/>
      <c r="O46" s="137"/>
      <c r="P46" s="148"/>
      <c r="Q46" s="20"/>
      <c r="R46" s="20"/>
      <c r="S46" s="20"/>
      <c r="T46" s="20"/>
      <c r="U46" s="21"/>
      <c r="V46" s="137"/>
      <c r="W46" s="148"/>
      <c r="X46" s="20"/>
      <c r="Y46" s="20"/>
      <c r="Z46" s="20"/>
      <c r="AA46" s="20"/>
      <c r="AB46" s="21"/>
      <c r="AC46" s="137"/>
      <c r="AD46" s="148"/>
      <c r="AK46" s="20"/>
      <c r="AL46" s="20"/>
      <c r="AM46" s="24"/>
      <c r="AN46" s="24"/>
    </row>
    <row r="47" spans="1:40" ht="15">
      <c r="B47" s="17"/>
      <c r="C47" s="20"/>
      <c r="D47" s="20"/>
      <c r="E47" s="20"/>
      <c r="F47" s="20"/>
      <c r="G47" s="21"/>
      <c r="H47" s="137"/>
      <c r="I47" s="148"/>
      <c r="J47" s="20"/>
      <c r="K47" s="20"/>
      <c r="L47" s="20"/>
      <c r="M47" s="20"/>
      <c r="N47" s="21"/>
      <c r="O47" s="137"/>
      <c r="P47" s="148"/>
      <c r="Q47" s="20"/>
      <c r="R47" s="20"/>
      <c r="S47" s="20"/>
      <c r="T47" s="20"/>
      <c r="U47" s="21"/>
      <c r="V47" s="137"/>
      <c r="W47" s="148"/>
      <c r="X47" s="20"/>
      <c r="Y47" s="20"/>
      <c r="Z47" s="20"/>
      <c r="AA47" s="20"/>
      <c r="AB47" s="21"/>
      <c r="AC47" s="137"/>
      <c r="AD47" s="148"/>
      <c r="AK47" s="20"/>
      <c r="AL47" s="20"/>
      <c r="AM47" s="24"/>
      <c r="AN47" s="24"/>
    </row>
    <row r="48" spans="1:40" ht="15">
      <c r="B48" s="17"/>
      <c r="C48" s="20"/>
      <c r="D48" s="20"/>
      <c r="E48" s="20"/>
      <c r="F48" s="20"/>
      <c r="G48" s="21"/>
      <c r="H48" s="137"/>
      <c r="I48" s="148"/>
      <c r="J48" s="20"/>
      <c r="K48" s="20"/>
      <c r="L48" s="20"/>
      <c r="M48" s="20"/>
      <c r="N48" s="21"/>
      <c r="O48" s="137"/>
      <c r="P48" s="148"/>
      <c r="Q48" s="20"/>
      <c r="R48" s="20"/>
      <c r="S48" s="20"/>
      <c r="T48" s="20"/>
      <c r="U48" s="21"/>
      <c r="V48" s="137"/>
      <c r="W48" s="148"/>
      <c r="X48" s="20"/>
      <c r="Y48" s="20"/>
      <c r="Z48" s="20"/>
      <c r="AA48" s="20"/>
      <c r="AB48" s="21"/>
      <c r="AC48" s="137"/>
      <c r="AD48" s="148"/>
      <c r="AK48" s="20"/>
      <c r="AL48" s="20"/>
      <c r="AM48" s="24"/>
      <c r="AN48" s="24"/>
    </row>
  </sheetData>
  <mergeCells count="24">
    <mergeCell ref="AE5:AN5"/>
    <mergeCell ref="AE4:AN4"/>
    <mergeCell ref="A1:B1"/>
    <mergeCell ref="C1:AN1"/>
    <mergeCell ref="A2:B2"/>
    <mergeCell ref="C2:AN2"/>
    <mergeCell ref="A3:B3"/>
    <mergeCell ref="X3:AD3"/>
    <mergeCell ref="AE3:AN3"/>
    <mergeCell ref="A4:B4"/>
    <mergeCell ref="X4:AD4"/>
    <mergeCell ref="Q3:W3"/>
    <mergeCell ref="Q4:W4"/>
    <mergeCell ref="J3:P3"/>
    <mergeCell ref="C3:I3"/>
    <mergeCell ref="C4:I4"/>
    <mergeCell ref="J4:P4"/>
    <mergeCell ref="A41:B41"/>
    <mergeCell ref="A42:B42"/>
    <mergeCell ref="A5:B5"/>
    <mergeCell ref="A6:B6"/>
    <mergeCell ref="A7:B7"/>
    <mergeCell ref="A8:B8"/>
    <mergeCell ref="A9:B9"/>
  </mergeCells>
  <phoneticPr fontId="3" type="noConversion"/>
  <conditionalFormatting sqref="AB9 AD9">
    <cfRule type="cellIs" dxfId="137" priority="25" stopIfTrue="1" operator="lessThan">
      <formula>AB7</formula>
    </cfRule>
  </conditionalFormatting>
  <conditionalFormatting sqref="X9:AA9">
    <cfRule type="cellIs" dxfId="136" priority="27" stopIfTrue="1" operator="lessThan">
      <formula>X8</formula>
    </cfRule>
  </conditionalFormatting>
  <conditionalFormatting sqref="AA9">
    <cfRule type="cellIs" dxfId="135" priority="28" stopIfTrue="1" operator="lessThan">
      <formula>AA7</formula>
    </cfRule>
  </conditionalFormatting>
  <conditionalFormatting sqref="AJ41 AB41 AD41 AM41:AN41 AG41">
    <cfRule type="cellIs" dxfId="134" priority="29" stopIfTrue="1" operator="lessThanOrEqual">
      <formula>AB7</formula>
    </cfRule>
  </conditionalFormatting>
  <conditionalFormatting sqref="AI41 AE41:AF41 X41:AA41 AK41:AL41">
    <cfRule type="cellIs" dxfId="133" priority="30" stopIfTrue="1" operator="lessThan">
      <formula>X7</formula>
    </cfRule>
  </conditionalFormatting>
  <conditionalFormatting sqref="AE9">
    <cfRule type="cellIs" dxfId="132" priority="32" stopIfTrue="1" operator="lessThan">
      <formula>AE8</formula>
    </cfRule>
  </conditionalFormatting>
  <conditionalFormatting sqref="AF9:AG9 AI9:AN9">
    <cfRule type="cellIs" dxfId="131" priority="26" stopIfTrue="1" operator="lessThan">
      <formula>AF7</formula>
    </cfRule>
  </conditionalFormatting>
  <conditionalFormatting sqref="X42:AB42 AI42:AN42 AD42:AG42">
    <cfRule type="cellIs" dxfId="130" priority="31" stopIfTrue="1" operator="lessThan">
      <formula>1</formula>
    </cfRule>
  </conditionalFormatting>
  <conditionalFormatting sqref="U9 W9">
    <cfRule type="cellIs" dxfId="129" priority="19" stopIfTrue="1" operator="lessThan">
      <formula>U7</formula>
    </cfRule>
  </conditionalFormatting>
  <conditionalFormatting sqref="V9 Q9:T9">
    <cfRule type="cellIs" dxfId="128" priority="20" stopIfTrue="1" operator="lessThan">
      <formula>Q8</formula>
    </cfRule>
  </conditionalFormatting>
  <conditionalFormatting sqref="T9">
    <cfRule type="cellIs" dxfId="127" priority="21" stopIfTrue="1" operator="lessThan">
      <formula>T7</formula>
    </cfRule>
  </conditionalFormatting>
  <conditionalFormatting sqref="U41 W41">
    <cfRule type="cellIs" dxfId="126" priority="22" stopIfTrue="1" operator="lessThanOrEqual">
      <formula>U7</formula>
    </cfRule>
  </conditionalFormatting>
  <conditionalFormatting sqref="V41 Q41:T41">
    <cfRule type="cellIs" dxfId="125" priority="23" stopIfTrue="1" operator="lessThan">
      <formula>Q7</formula>
    </cfRule>
  </conditionalFormatting>
  <conditionalFormatting sqref="Q42:W42">
    <cfRule type="cellIs" dxfId="124" priority="24" stopIfTrue="1" operator="lessThan">
      <formula>1</formula>
    </cfRule>
  </conditionalFormatting>
  <conditionalFormatting sqref="N9 P9">
    <cfRule type="cellIs" dxfId="123" priority="13" stopIfTrue="1" operator="lessThan">
      <formula>N7</formula>
    </cfRule>
  </conditionalFormatting>
  <conditionalFormatting sqref="O9 J9:M9">
    <cfRule type="cellIs" dxfId="122" priority="14" stopIfTrue="1" operator="lessThan">
      <formula>J8</formula>
    </cfRule>
  </conditionalFormatting>
  <conditionalFormatting sqref="M9">
    <cfRule type="cellIs" dxfId="121" priority="15" stopIfTrue="1" operator="lessThan">
      <formula>M7</formula>
    </cfRule>
  </conditionalFormatting>
  <conditionalFormatting sqref="N41 P41">
    <cfRule type="cellIs" dxfId="120" priority="16" stopIfTrue="1" operator="lessThanOrEqual">
      <formula>N7</formula>
    </cfRule>
  </conditionalFormatting>
  <conditionalFormatting sqref="O41 J41:M41">
    <cfRule type="cellIs" dxfId="119" priority="17" stopIfTrue="1" operator="lessThan">
      <formula>J7</formula>
    </cfRule>
  </conditionalFormatting>
  <conditionalFormatting sqref="J42:P42">
    <cfRule type="cellIs" dxfId="118" priority="18" stopIfTrue="1" operator="lessThan">
      <formula>1</formula>
    </cfRule>
  </conditionalFormatting>
  <conditionalFormatting sqref="G9 I9">
    <cfRule type="cellIs" dxfId="117" priority="7" stopIfTrue="1" operator="lessThan">
      <formula>G7</formula>
    </cfRule>
  </conditionalFormatting>
  <conditionalFormatting sqref="H9 C9:F9">
    <cfRule type="cellIs" dxfId="116" priority="8" stopIfTrue="1" operator="lessThan">
      <formula>C8</formula>
    </cfRule>
  </conditionalFormatting>
  <conditionalFormatting sqref="F9">
    <cfRule type="cellIs" dxfId="115" priority="9" stopIfTrue="1" operator="lessThan">
      <formula>F7</formula>
    </cfRule>
  </conditionalFormatting>
  <conditionalFormatting sqref="G41 I41">
    <cfRule type="cellIs" dxfId="114" priority="10" stopIfTrue="1" operator="lessThanOrEqual">
      <formula>G7</formula>
    </cfRule>
  </conditionalFormatting>
  <conditionalFormatting sqref="H41 C41:F41">
    <cfRule type="cellIs" dxfId="113" priority="11" stopIfTrue="1" operator="lessThan">
      <formula>C7</formula>
    </cfRule>
  </conditionalFormatting>
  <conditionalFormatting sqref="C42:I42">
    <cfRule type="cellIs" dxfId="112" priority="12" stopIfTrue="1" operator="lessThan">
      <formula>1</formula>
    </cfRule>
  </conditionalFormatting>
  <conditionalFormatting sqref="AH41">
    <cfRule type="cellIs" dxfId="111" priority="5" stopIfTrue="1" operator="lessThan">
      <formula>AH7</formula>
    </cfRule>
  </conditionalFormatting>
  <conditionalFormatting sqref="AH9">
    <cfRule type="cellIs" dxfId="110" priority="4" stopIfTrue="1" operator="lessThan">
      <formula>AH7</formula>
    </cfRule>
  </conditionalFormatting>
  <conditionalFormatting sqref="AH42">
    <cfRule type="cellIs" dxfId="109" priority="6" stopIfTrue="1" operator="lessThan">
      <formula>1</formula>
    </cfRule>
  </conditionalFormatting>
  <conditionalFormatting sqref="AC9">
    <cfRule type="cellIs" dxfId="108" priority="1" stopIfTrue="1" operator="lessThan">
      <formula>AC8</formula>
    </cfRule>
  </conditionalFormatting>
  <conditionalFormatting sqref="AC41">
    <cfRule type="cellIs" dxfId="107" priority="2" stopIfTrue="1" operator="lessThan">
      <formula>AC7</formula>
    </cfRule>
  </conditionalFormatting>
  <conditionalFormatting sqref="AC42">
    <cfRule type="cellIs" dxfId="106" priority="3" stopIfTrue="1" operator="lessThan">
      <formula>1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zoomScale="70" workbookViewId="0">
      <pane xSplit="2" ySplit="9" topLeftCell="C10" activePane="bottomRight" state="frozen"/>
      <selection activeCell="T18" sqref="T18"/>
      <selection pane="topRight" activeCell="T18" sqref="T18"/>
      <selection pane="bottomLeft" activeCell="T18" sqref="T18"/>
      <selection pane="bottomRight" activeCell="M20" sqref="M20"/>
    </sheetView>
  </sheetViews>
  <sheetFormatPr defaultColWidth="12.3984375" defaultRowHeight="13.5"/>
  <cols>
    <col min="1" max="2" width="12.3984375" style="12" customWidth="1"/>
    <col min="3" max="3" width="14.265625" style="22" customWidth="1"/>
    <col min="4" max="4" width="11.1328125" style="22" customWidth="1"/>
    <col min="5" max="5" width="12.3984375" style="23" customWidth="1"/>
    <col min="6" max="6" width="14.59765625" style="22" bestFit="1" customWidth="1"/>
    <col min="7" max="7" width="19.46484375" style="22" customWidth="1"/>
    <col min="8" max="8" width="16" style="22" hidden="1" customWidth="1"/>
    <col min="9" max="9" width="11.265625" style="22" hidden="1" customWidth="1"/>
    <col min="10" max="10" width="12.3984375" style="23" hidden="1" customWidth="1"/>
    <col min="11" max="11" width="12.3984375" style="138" hidden="1" customWidth="1"/>
    <col min="12" max="12" width="12.3984375" style="92" hidden="1" customWidth="1"/>
    <col min="13" max="13" width="14.1328125" style="22" customWidth="1"/>
    <col min="14" max="14" width="12.3984375" style="22" customWidth="1"/>
    <col min="15" max="15" width="12.3984375" style="23" customWidth="1"/>
    <col min="16" max="16" width="14.59765625" style="22" bestFit="1" customWidth="1"/>
    <col min="17" max="17" width="14.59765625" style="22" customWidth="1"/>
    <col min="18" max="19" width="14.59765625" style="22" hidden="1" customWidth="1"/>
    <col min="20" max="20" width="14.59765625" style="238" hidden="1" customWidth="1"/>
    <col min="21" max="21" width="15.19921875" style="22" hidden="1" customWidth="1"/>
    <col min="22" max="22" width="14.59765625" style="247" hidden="1" customWidth="1"/>
    <col min="23" max="256" width="12.3984375" style="12"/>
    <col min="257" max="258" width="12.3984375" style="12" customWidth="1"/>
    <col min="259" max="259" width="23.3984375" style="12" bestFit="1" customWidth="1"/>
    <col min="260" max="260" width="12.86328125" style="12" bestFit="1" customWidth="1"/>
    <col min="261" max="263" width="12.3984375" style="12" customWidth="1"/>
    <col min="264" max="264" width="23.3984375" style="12" bestFit="1" customWidth="1"/>
    <col min="265" max="265" width="12.86328125" style="12" bestFit="1" customWidth="1"/>
    <col min="266" max="268" width="12.3984375" style="12" customWidth="1"/>
    <col min="269" max="269" width="23.3984375" style="12" bestFit="1" customWidth="1"/>
    <col min="270" max="270" width="12.86328125" style="12" bestFit="1" customWidth="1"/>
    <col min="271" max="273" width="12.3984375" style="12" customWidth="1"/>
    <col min="274" max="274" width="18.59765625" style="12" customWidth="1"/>
    <col min="275" max="276" width="12.3984375" style="12" customWidth="1"/>
    <col min="277" max="277" width="15.3984375" style="12" customWidth="1"/>
    <col min="278" max="278" width="12.3984375" style="12" customWidth="1"/>
    <col min="279" max="512" width="12.3984375" style="12"/>
    <col min="513" max="514" width="12.3984375" style="12" customWidth="1"/>
    <col min="515" max="515" width="23.3984375" style="12" bestFit="1" customWidth="1"/>
    <col min="516" max="516" width="12.86328125" style="12" bestFit="1" customWidth="1"/>
    <col min="517" max="519" width="12.3984375" style="12" customWidth="1"/>
    <col min="520" max="520" width="23.3984375" style="12" bestFit="1" customWidth="1"/>
    <col min="521" max="521" width="12.86328125" style="12" bestFit="1" customWidth="1"/>
    <col min="522" max="524" width="12.3984375" style="12" customWidth="1"/>
    <col min="525" max="525" width="23.3984375" style="12" bestFit="1" customWidth="1"/>
    <col min="526" max="526" width="12.86328125" style="12" bestFit="1" customWidth="1"/>
    <col min="527" max="529" width="12.3984375" style="12" customWidth="1"/>
    <col min="530" max="530" width="18.59765625" style="12" customWidth="1"/>
    <col min="531" max="532" width="12.3984375" style="12" customWidth="1"/>
    <col min="533" max="533" width="15.3984375" style="12" customWidth="1"/>
    <col min="534" max="534" width="12.3984375" style="12" customWidth="1"/>
    <col min="535" max="768" width="12.3984375" style="12"/>
    <col min="769" max="770" width="12.3984375" style="12" customWidth="1"/>
    <col min="771" max="771" width="23.3984375" style="12" bestFit="1" customWidth="1"/>
    <col min="772" max="772" width="12.86328125" style="12" bestFit="1" customWidth="1"/>
    <col min="773" max="775" width="12.3984375" style="12" customWidth="1"/>
    <col min="776" max="776" width="23.3984375" style="12" bestFit="1" customWidth="1"/>
    <col min="777" max="777" width="12.86328125" style="12" bestFit="1" customWidth="1"/>
    <col min="778" max="780" width="12.3984375" style="12" customWidth="1"/>
    <col min="781" max="781" width="23.3984375" style="12" bestFit="1" customWidth="1"/>
    <col min="782" max="782" width="12.86328125" style="12" bestFit="1" customWidth="1"/>
    <col min="783" max="785" width="12.3984375" style="12" customWidth="1"/>
    <col min="786" max="786" width="18.59765625" style="12" customWidth="1"/>
    <col min="787" max="788" width="12.3984375" style="12" customWidth="1"/>
    <col min="789" max="789" width="15.3984375" style="12" customWidth="1"/>
    <col min="790" max="790" width="12.3984375" style="12" customWidth="1"/>
    <col min="791" max="1024" width="12.3984375" style="12"/>
    <col min="1025" max="1026" width="12.3984375" style="12" customWidth="1"/>
    <col min="1027" max="1027" width="23.3984375" style="12" bestFit="1" customWidth="1"/>
    <col min="1028" max="1028" width="12.86328125" style="12" bestFit="1" customWidth="1"/>
    <col min="1029" max="1031" width="12.3984375" style="12" customWidth="1"/>
    <col min="1032" max="1032" width="23.3984375" style="12" bestFit="1" customWidth="1"/>
    <col min="1033" max="1033" width="12.86328125" style="12" bestFit="1" customWidth="1"/>
    <col min="1034" max="1036" width="12.3984375" style="12" customWidth="1"/>
    <col min="1037" max="1037" width="23.3984375" style="12" bestFit="1" customWidth="1"/>
    <col min="1038" max="1038" width="12.86328125" style="12" bestFit="1" customWidth="1"/>
    <col min="1039" max="1041" width="12.3984375" style="12" customWidth="1"/>
    <col min="1042" max="1042" width="18.59765625" style="12" customWidth="1"/>
    <col min="1043" max="1044" width="12.3984375" style="12" customWidth="1"/>
    <col min="1045" max="1045" width="15.3984375" style="12" customWidth="1"/>
    <col min="1046" max="1046" width="12.3984375" style="12" customWidth="1"/>
    <col min="1047" max="1280" width="12.3984375" style="12"/>
    <col min="1281" max="1282" width="12.3984375" style="12" customWidth="1"/>
    <col min="1283" max="1283" width="23.3984375" style="12" bestFit="1" customWidth="1"/>
    <col min="1284" max="1284" width="12.86328125" style="12" bestFit="1" customWidth="1"/>
    <col min="1285" max="1287" width="12.3984375" style="12" customWidth="1"/>
    <col min="1288" max="1288" width="23.3984375" style="12" bestFit="1" customWidth="1"/>
    <col min="1289" max="1289" width="12.86328125" style="12" bestFit="1" customWidth="1"/>
    <col min="1290" max="1292" width="12.3984375" style="12" customWidth="1"/>
    <col min="1293" max="1293" width="23.3984375" style="12" bestFit="1" customWidth="1"/>
    <col min="1294" max="1294" width="12.86328125" style="12" bestFit="1" customWidth="1"/>
    <col min="1295" max="1297" width="12.3984375" style="12" customWidth="1"/>
    <col min="1298" max="1298" width="18.59765625" style="12" customWidth="1"/>
    <col min="1299" max="1300" width="12.3984375" style="12" customWidth="1"/>
    <col min="1301" max="1301" width="15.3984375" style="12" customWidth="1"/>
    <col min="1302" max="1302" width="12.3984375" style="12" customWidth="1"/>
    <col min="1303" max="1536" width="12.3984375" style="12"/>
    <col min="1537" max="1538" width="12.3984375" style="12" customWidth="1"/>
    <col min="1539" max="1539" width="23.3984375" style="12" bestFit="1" customWidth="1"/>
    <col min="1540" max="1540" width="12.86328125" style="12" bestFit="1" customWidth="1"/>
    <col min="1541" max="1543" width="12.3984375" style="12" customWidth="1"/>
    <col min="1544" max="1544" width="23.3984375" style="12" bestFit="1" customWidth="1"/>
    <col min="1545" max="1545" width="12.86328125" style="12" bestFit="1" customWidth="1"/>
    <col min="1546" max="1548" width="12.3984375" style="12" customWidth="1"/>
    <col min="1549" max="1549" width="23.3984375" style="12" bestFit="1" customWidth="1"/>
    <col min="1550" max="1550" width="12.86328125" style="12" bestFit="1" customWidth="1"/>
    <col min="1551" max="1553" width="12.3984375" style="12" customWidth="1"/>
    <col min="1554" max="1554" width="18.59765625" style="12" customWidth="1"/>
    <col min="1555" max="1556" width="12.3984375" style="12" customWidth="1"/>
    <col min="1557" max="1557" width="15.3984375" style="12" customWidth="1"/>
    <col min="1558" max="1558" width="12.3984375" style="12" customWidth="1"/>
    <col min="1559" max="1792" width="12.3984375" style="12"/>
    <col min="1793" max="1794" width="12.3984375" style="12" customWidth="1"/>
    <col min="1795" max="1795" width="23.3984375" style="12" bestFit="1" customWidth="1"/>
    <col min="1796" max="1796" width="12.86328125" style="12" bestFit="1" customWidth="1"/>
    <col min="1797" max="1799" width="12.3984375" style="12" customWidth="1"/>
    <col min="1800" max="1800" width="23.3984375" style="12" bestFit="1" customWidth="1"/>
    <col min="1801" max="1801" width="12.86328125" style="12" bestFit="1" customWidth="1"/>
    <col min="1802" max="1804" width="12.3984375" style="12" customWidth="1"/>
    <col min="1805" max="1805" width="23.3984375" style="12" bestFit="1" customWidth="1"/>
    <col min="1806" max="1806" width="12.86328125" style="12" bestFit="1" customWidth="1"/>
    <col min="1807" max="1809" width="12.3984375" style="12" customWidth="1"/>
    <col min="1810" max="1810" width="18.59765625" style="12" customWidth="1"/>
    <col min="1811" max="1812" width="12.3984375" style="12" customWidth="1"/>
    <col min="1813" max="1813" width="15.3984375" style="12" customWidth="1"/>
    <col min="1814" max="1814" width="12.3984375" style="12" customWidth="1"/>
    <col min="1815" max="2048" width="12.3984375" style="12"/>
    <col min="2049" max="2050" width="12.3984375" style="12" customWidth="1"/>
    <col min="2051" max="2051" width="23.3984375" style="12" bestFit="1" customWidth="1"/>
    <col min="2052" max="2052" width="12.86328125" style="12" bestFit="1" customWidth="1"/>
    <col min="2053" max="2055" width="12.3984375" style="12" customWidth="1"/>
    <col min="2056" max="2056" width="23.3984375" style="12" bestFit="1" customWidth="1"/>
    <col min="2057" max="2057" width="12.86328125" style="12" bestFit="1" customWidth="1"/>
    <col min="2058" max="2060" width="12.3984375" style="12" customWidth="1"/>
    <col min="2061" max="2061" width="23.3984375" style="12" bestFit="1" customWidth="1"/>
    <col min="2062" max="2062" width="12.86328125" style="12" bestFit="1" customWidth="1"/>
    <col min="2063" max="2065" width="12.3984375" style="12" customWidth="1"/>
    <col min="2066" max="2066" width="18.59765625" style="12" customWidth="1"/>
    <col min="2067" max="2068" width="12.3984375" style="12" customWidth="1"/>
    <col min="2069" max="2069" width="15.3984375" style="12" customWidth="1"/>
    <col min="2070" max="2070" width="12.3984375" style="12" customWidth="1"/>
    <col min="2071" max="2304" width="12.3984375" style="12"/>
    <col min="2305" max="2306" width="12.3984375" style="12" customWidth="1"/>
    <col min="2307" max="2307" width="23.3984375" style="12" bestFit="1" customWidth="1"/>
    <col min="2308" max="2308" width="12.86328125" style="12" bestFit="1" customWidth="1"/>
    <col min="2309" max="2311" width="12.3984375" style="12" customWidth="1"/>
    <col min="2312" max="2312" width="23.3984375" style="12" bestFit="1" customWidth="1"/>
    <col min="2313" max="2313" width="12.86328125" style="12" bestFit="1" customWidth="1"/>
    <col min="2314" max="2316" width="12.3984375" style="12" customWidth="1"/>
    <col min="2317" max="2317" width="23.3984375" style="12" bestFit="1" customWidth="1"/>
    <col min="2318" max="2318" width="12.86328125" style="12" bestFit="1" customWidth="1"/>
    <col min="2319" max="2321" width="12.3984375" style="12" customWidth="1"/>
    <col min="2322" max="2322" width="18.59765625" style="12" customWidth="1"/>
    <col min="2323" max="2324" width="12.3984375" style="12" customWidth="1"/>
    <col min="2325" max="2325" width="15.3984375" style="12" customWidth="1"/>
    <col min="2326" max="2326" width="12.3984375" style="12" customWidth="1"/>
    <col min="2327" max="2560" width="12.3984375" style="12"/>
    <col min="2561" max="2562" width="12.3984375" style="12" customWidth="1"/>
    <col min="2563" max="2563" width="23.3984375" style="12" bestFit="1" customWidth="1"/>
    <col min="2564" max="2564" width="12.86328125" style="12" bestFit="1" customWidth="1"/>
    <col min="2565" max="2567" width="12.3984375" style="12" customWidth="1"/>
    <col min="2568" max="2568" width="23.3984375" style="12" bestFit="1" customWidth="1"/>
    <col min="2569" max="2569" width="12.86328125" style="12" bestFit="1" customWidth="1"/>
    <col min="2570" max="2572" width="12.3984375" style="12" customWidth="1"/>
    <col min="2573" max="2573" width="23.3984375" style="12" bestFit="1" customWidth="1"/>
    <col min="2574" max="2574" width="12.86328125" style="12" bestFit="1" customWidth="1"/>
    <col min="2575" max="2577" width="12.3984375" style="12" customWidth="1"/>
    <col min="2578" max="2578" width="18.59765625" style="12" customWidth="1"/>
    <col min="2579" max="2580" width="12.3984375" style="12" customWidth="1"/>
    <col min="2581" max="2581" width="15.3984375" style="12" customWidth="1"/>
    <col min="2582" max="2582" width="12.3984375" style="12" customWidth="1"/>
    <col min="2583" max="2816" width="12.3984375" style="12"/>
    <col min="2817" max="2818" width="12.3984375" style="12" customWidth="1"/>
    <col min="2819" max="2819" width="23.3984375" style="12" bestFit="1" customWidth="1"/>
    <col min="2820" max="2820" width="12.86328125" style="12" bestFit="1" customWidth="1"/>
    <col min="2821" max="2823" width="12.3984375" style="12" customWidth="1"/>
    <col min="2824" max="2824" width="23.3984375" style="12" bestFit="1" customWidth="1"/>
    <col min="2825" max="2825" width="12.86328125" style="12" bestFit="1" customWidth="1"/>
    <col min="2826" max="2828" width="12.3984375" style="12" customWidth="1"/>
    <col min="2829" max="2829" width="23.3984375" style="12" bestFit="1" customWidth="1"/>
    <col min="2830" max="2830" width="12.86328125" style="12" bestFit="1" customWidth="1"/>
    <col min="2831" max="2833" width="12.3984375" style="12" customWidth="1"/>
    <col min="2834" max="2834" width="18.59765625" style="12" customWidth="1"/>
    <col min="2835" max="2836" width="12.3984375" style="12" customWidth="1"/>
    <col min="2837" max="2837" width="15.3984375" style="12" customWidth="1"/>
    <col min="2838" max="2838" width="12.3984375" style="12" customWidth="1"/>
    <col min="2839" max="3072" width="12.3984375" style="12"/>
    <col min="3073" max="3074" width="12.3984375" style="12" customWidth="1"/>
    <col min="3075" max="3075" width="23.3984375" style="12" bestFit="1" customWidth="1"/>
    <col min="3076" max="3076" width="12.86328125" style="12" bestFit="1" customWidth="1"/>
    <col min="3077" max="3079" width="12.3984375" style="12" customWidth="1"/>
    <col min="3080" max="3080" width="23.3984375" style="12" bestFit="1" customWidth="1"/>
    <col min="3081" max="3081" width="12.86328125" style="12" bestFit="1" customWidth="1"/>
    <col min="3082" max="3084" width="12.3984375" style="12" customWidth="1"/>
    <col min="3085" max="3085" width="23.3984375" style="12" bestFit="1" customWidth="1"/>
    <col min="3086" max="3086" width="12.86328125" style="12" bestFit="1" customWidth="1"/>
    <col min="3087" max="3089" width="12.3984375" style="12" customWidth="1"/>
    <col min="3090" max="3090" width="18.59765625" style="12" customWidth="1"/>
    <col min="3091" max="3092" width="12.3984375" style="12" customWidth="1"/>
    <col min="3093" max="3093" width="15.3984375" style="12" customWidth="1"/>
    <col min="3094" max="3094" width="12.3984375" style="12" customWidth="1"/>
    <col min="3095" max="3328" width="12.3984375" style="12"/>
    <col min="3329" max="3330" width="12.3984375" style="12" customWidth="1"/>
    <col min="3331" max="3331" width="23.3984375" style="12" bestFit="1" customWidth="1"/>
    <col min="3332" max="3332" width="12.86328125" style="12" bestFit="1" customWidth="1"/>
    <col min="3333" max="3335" width="12.3984375" style="12" customWidth="1"/>
    <col min="3336" max="3336" width="23.3984375" style="12" bestFit="1" customWidth="1"/>
    <col min="3337" max="3337" width="12.86328125" style="12" bestFit="1" customWidth="1"/>
    <col min="3338" max="3340" width="12.3984375" style="12" customWidth="1"/>
    <col min="3341" max="3341" width="23.3984375" style="12" bestFit="1" customWidth="1"/>
    <col min="3342" max="3342" width="12.86328125" style="12" bestFit="1" customWidth="1"/>
    <col min="3343" max="3345" width="12.3984375" style="12" customWidth="1"/>
    <col min="3346" max="3346" width="18.59765625" style="12" customWidth="1"/>
    <col min="3347" max="3348" width="12.3984375" style="12" customWidth="1"/>
    <col min="3349" max="3349" width="15.3984375" style="12" customWidth="1"/>
    <col min="3350" max="3350" width="12.3984375" style="12" customWidth="1"/>
    <col min="3351" max="3584" width="12.3984375" style="12"/>
    <col min="3585" max="3586" width="12.3984375" style="12" customWidth="1"/>
    <col min="3587" max="3587" width="23.3984375" style="12" bestFit="1" customWidth="1"/>
    <col min="3588" max="3588" width="12.86328125" style="12" bestFit="1" customWidth="1"/>
    <col min="3589" max="3591" width="12.3984375" style="12" customWidth="1"/>
    <col min="3592" max="3592" width="23.3984375" style="12" bestFit="1" customWidth="1"/>
    <col min="3593" max="3593" width="12.86328125" style="12" bestFit="1" customWidth="1"/>
    <col min="3594" max="3596" width="12.3984375" style="12" customWidth="1"/>
    <col min="3597" max="3597" width="23.3984375" style="12" bestFit="1" customWidth="1"/>
    <col min="3598" max="3598" width="12.86328125" style="12" bestFit="1" customWidth="1"/>
    <col min="3599" max="3601" width="12.3984375" style="12" customWidth="1"/>
    <col min="3602" max="3602" width="18.59765625" style="12" customWidth="1"/>
    <col min="3603" max="3604" width="12.3984375" style="12" customWidth="1"/>
    <col min="3605" max="3605" width="15.3984375" style="12" customWidth="1"/>
    <col min="3606" max="3606" width="12.3984375" style="12" customWidth="1"/>
    <col min="3607" max="3840" width="12.3984375" style="12"/>
    <col min="3841" max="3842" width="12.3984375" style="12" customWidth="1"/>
    <col min="3843" max="3843" width="23.3984375" style="12" bestFit="1" customWidth="1"/>
    <col min="3844" max="3844" width="12.86328125" style="12" bestFit="1" customWidth="1"/>
    <col min="3845" max="3847" width="12.3984375" style="12" customWidth="1"/>
    <col min="3848" max="3848" width="23.3984375" style="12" bestFit="1" customWidth="1"/>
    <col min="3849" max="3849" width="12.86328125" style="12" bestFit="1" customWidth="1"/>
    <col min="3850" max="3852" width="12.3984375" style="12" customWidth="1"/>
    <col min="3853" max="3853" width="23.3984375" style="12" bestFit="1" customWidth="1"/>
    <col min="3854" max="3854" width="12.86328125" style="12" bestFit="1" customWidth="1"/>
    <col min="3855" max="3857" width="12.3984375" style="12" customWidth="1"/>
    <col min="3858" max="3858" width="18.59765625" style="12" customWidth="1"/>
    <col min="3859" max="3860" width="12.3984375" style="12" customWidth="1"/>
    <col min="3861" max="3861" width="15.3984375" style="12" customWidth="1"/>
    <col min="3862" max="3862" width="12.3984375" style="12" customWidth="1"/>
    <col min="3863" max="4096" width="12.3984375" style="12"/>
    <col min="4097" max="4098" width="12.3984375" style="12" customWidth="1"/>
    <col min="4099" max="4099" width="23.3984375" style="12" bestFit="1" customWidth="1"/>
    <col min="4100" max="4100" width="12.86328125" style="12" bestFit="1" customWidth="1"/>
    <col min="4101" max="4103" width="12.3984375" style="12" customWidth="1"/>
    <col min="4104" max="4104" width="23.3984375" style="12" bestFit="1" customWidth="1"/>
    <col min="4105" max="4105" width="12.86328125" style="12" bestFit="1" customWidth="1"/>
    <col min="4106" max="4108" width="12.3984375" style="12" customWidth="1"/>
    <col min="4109" max="4109" width="23.3984375" style="12" bestFit="1" customWidth="1"/>
    <col min="4110" max="4110" width="12.86328125" style="12" bestFit="1" customWidth="1"/>
    <col min="4111" max="4113" width="12.3984375" style="12" customWidth="1"/>
    <col min="4114" max="4114" width="18.59765625" style="12" customWidth="1"/>
    <col min="4115" max="4116" width="12.3984375" style="12" customWidth="1"/>
    <col min="4117" max="4117" width="15.3984375" style="12" customWidth="1"/>
    <col min="4118" max="4118" width="12.3984375" style="12" customWidth="1"/>
    <col min="4119" max="4352" width="12.3984375" style="12"/>
    <col min="4353" max="4354" width="12.3984375" style="12" customWidth="1"/>
    <col min="4355" max="4355" width="23.3984375" style="12" bestFit="1" customWidth="1"/>
    <col min="4356" max="4356" width="12.86328125" style="12" bestFit="1" customWidth="1"/>
    <col min="4357" max="4359" width="12.3984375" style="12" customWidth="1"/>
    <col min="4360" max="4360" width="23.3984375" style="12" bestFit="1" customWidth="1"/>
    <col min="4361" max="4361" width="12.86328125" style="12" bestFit="1" customWidth="1"/>
    <col min="4362" max="4364" width="12.3984375" style="12" customWidth="1"/>
    <col min="4365" max="4365" width="23.3984375" style="12" bestFit="1" customWidth="1"/>
    <col min="4366" max="4366" width="12.86328125" style="12" bestFit="1" customWidth="1"/>
    <col min="4367" max="4369" width="12.3984375" style="12" customWidth="1"/>
    <col min="4370" max="4370" width="18.59765625" style="12" customWidth="1"/>
    <col min="4371" max="4372" width="12.3984375" style="12" customWidth="1"/>
    <col min="4373" max="4373" width="15.3984375" style="12" customWidth="1"/>
    <col min="4374" max="4374" width="12.3984375" style="12" customWidth="1"/>
    <col min="4375" max="4608" width="12.3984375" style="12"/>
    <col min="4609" max="4610" width="12.3984375" style="12" customWidth="1"/>
    <col min="4611" max="4611" width="23.3984375" style="12" bestFit="1" customWidth="1"/>
    <col min="4612" max="4612" width="12.86328125" style="12" bestFit="1" customWidth="1"/>
    <col min="4613" max="4615" width="12.3984375" style="12" customWidth="1"/>
    <col min="4616" max="4616" width="23.3984375" style="12" bestFit="1" customWidth="1"/>
    <col min="4617" max="4617" width="12.86328125" style="12" bestFit="1" customWidth="1"/>
    <col min="4618" max="4620" width="12.3984375" style="12" customWidth="1"/>
    <col min="4621" max="4621" width="23.3984375" style="12" bestFit="1" customWidth="1"/>
    <col min="4622" max="4622" width="12.86328125" style="12" bestFit="1" customWidth="1"/>
    <col min="4623" max="4625" width="12.3984375" style="12" customWidth="1"/>
    <col min="4626" max="4626" width="18.59765625" style="12" customWidth="1"/>
    <col min="4627" max="4628" width="12.3984375" style="12" customWidth="1"/>
    <col min="4629" max="4629" width="15.3984375" style="12" customWidth="1"/>
    <col min="4630" max="4630" width="12.3984375" style="12" customWidth="1"/>
    <col min="4631" max="4864" width="12.3984375" style="12"/>
    <col min="4865" max="4866" width="12.3984375" style="12" customWidth="1"/>
    <col min="4867" max="4867" width="23.3984375" style="12" bestFit="1" customWidth="1"/>
    <col min="4868" max="4868" width="12.86328125" style="12" bestFit="1" customWidth="1"/>
    <col min="4869" max="4871" width="12.3984375" style="12" customWidth="1"/>
    <col min="4872" max="4872" width="23.3984375" style="12" bestFit="1" customWidth="1"/>
    <col min="4873" max="4873" width="12.86328125" style="12" bestFit="1" customWidth="1"/>
    <col min="4874" max="4876" width="12.3984375" style="12" customWidth="1"/>
    <col min="4877" max="4877" width="23.3984375" style="12" bestFit="1" customWidth="1"/>
    <col min="4878" max="4878" width="12.86328125" style="12" bestFit="1" customWidth="1"/>
    <col min="4879" max="4881" width="12.3984375" style="12" customWidth="1"/>
    <col min="4882" max="4882" width="18.59765625" style="12" customWidth="1"/>
    <col min="4883" max="4884" width="12.3984375" style="12" customWidth="1"/>
    <col min="4885" max="4885" width="15.3984375" style="12" customWidth="1"/>
    <col min="4886" max="4886" width="12.3984375" style="12" customWidth="1"/>
    <col min="4887" max="5120" width="12.3984375" style="12"/>
    <col min="5121" max="5122" width="12.3984375" style="12" customWidth="1"/>
    <col min="5123" max="5123" width="23.3984375" style="12" bestFit="1" customWidth="1"/>
    <col min="5124" max="5124" width="12.86328125" style="12" bestFit="1" customWidth="1"/>
    <col min="5125" max="5127" width="12.3984375" style="12" customWidth="1"/>
    <col min="5128" max="5128" width="23.3984375" style="12" bestFit="1" customWidth="1"/>
    <col min="5129" max="5129" width="12.86328125" style="12" bestFit="1" customWidth="1"/>
    <col min="5130" max="5132" width="12.3984375" style="12" customWidth="1"/>
    <col min="5133" max="5133" width="23.3984375" style="12" bestFit="1" customWidth="1"/>
    <col min="5134" max="5134" width="12.86328125" style="12" bestFit="1" customWidth="1"/>
    <col min="5135" max="5137" width="12.3984375" style="12" customWidth="1"/>
    <col min="5138" max="5138" width="18.59765625" style="12" customWidth="1"/>
    <col min="5139" max="5140" width="12.3984375" style="12" customWidth="1"/>
    <col min="5141" max="5141" width="15.3984375" style="12" customWidth="1"/>
    <col min="5142" max="5142" width="12.3984375" style="12" customWidth="1"/>
    <col min="5143" max="5376" width="12.3984375" style="12"/>
    <col min="5377" max="5378" width="12.3984375" style="12" customWidth="1"/>
    <col min="5379" max="5379" width="23.3984375" style="12" bestFit="1" customWidth="1"/>
    <col min="5380" max="5380" width="12.86328125" style="12" bestFit="1" customWidth="1"/>
    <col min="5381" max="5383" width="12.3984375" style="12" customWidth="1"/>
    <col min="5384" max="5384" width="23.3984375" style="12" bestFit="1" customWidth="1"/>
    <col min="5385" max="5385" width="12.86328125" style="12" bestFit="1" customWidth="1"/>
    <col min="5386" max="5388" width="12.3984375" style="12" customWidth="1"/>
    <col min="5389" max="5389" width="23.3984375" style="12" bestFit="1" customWidth="1"/>
    <col min="5390" max="5390" width="12.86328125" style="12" bestFit="1" customWidth="1"/>
    <col min="5391" max="5393" width="12.3984375" style="12" customWidth="1"/>
    <col min="5394" max="5394" width="18.59765625" style="12" customWidth="1"/>
    <col min="5395" max="5396" width="12.3984375" style="12" customWidth="1"/>
    <col min="5397" max="5397" width="15.3984375" style="12" customWidth="1"/>
    <col min="5398" max="5398" width="12.3984375" style="12" customWidth="1"/>
    <col min="5399" max="5632" width="12.3984375" style="12"/>
    <col min="5633" max="5634" width="12.3984375" style="12" customWidth="1"/>
    <col min="5635" max="5635" width="23.3984375" style="12" bestFit="1" customWidth="1"/>
    <col min="5636" max="5636" width="12.86328125" style="12" bestFit="1" customWidth="1"/>
    <col min="5637" max="5639" width="12.3984375" style="12" customWidth="1"/>
    <col min="5640" max="5640" width="23.3984375" style="12" bestFit="1" customWidth="1"/>
    <col min="5641" max="5641" width="12.86328125" style="12" bestFit="1" customWidth="1"/>
    <col min="5642" max="5644" width="12.3984375" style="12" customWidth="1"/>
    <col min="5645" max="5645" width="23.3984375" style="12" bestFit="1" customWidth="1"/>
    <col min="5646" max="5646" width="12.86328125" style="12" bestFit="1" customWidth="1"/>
    <col min="5647" max="5649" width="12.3984375" style="12" customWidth="1"/>
    <col min="5650" max="5650" width="18.59765625" style="12" customWidth="1"/>
    <col min="5651" max="5652" width="12.3984375" style="12" customWidth="1"/>
    <col min="5653" max="5653" width="15.3984375" style="12" customWidth="1"/>
    <col min="5654" max="5654" width="12.3984375" style="12" customWidth="1"/>
    <col min="5655" max="5888" width="12.3984375" style="12"/>
    <col min="5889" max="5890" width="12.3984375" style="12" customWidth="1"/>
    <col min="5891" max="5891" width="23.3984375" style="12" bestFit="1" customWidth="1"/>
    <col min="5892" max="5892" width="12.86328125" style="12" bestFit="1" customWidth="1"/>
    <col min="5893" max="5895" width="12.3984375" style="12" customWidth="1"/>
    <col min="5896" max="5896" width="23.3984375" style="12" bestFit="1" customWidth="1"/>
    <col min="5897" max="5897" width="12.86328125" style="12" bestFit="1" customWidth="1"/>
    <col min="5898" max="5900" width="12.3984375" style="12" customWidth="1"/>
    <col min="5901" max="5901" width="23.3984375" style="12" bestFit="1" customWidth="1"/>
    <col min="5902" max="5902" width="12.86328125" style="12" bestFit="1" customWidth="1"/>
    <col min="5903" max="5905" width="12.3984375" style="12" customWidth="1"/>
    <col min="5906" max="5906" width="18.59765625" style="12" customWidth="1"/>
    <col min="5907" max="5908" width="12.3984375" style="12" customWidth="1"/>
    <col min="5909" max="5909" width="15.3984375" style="12" customWidth="1"/>
    <col min="5910" max="5910" width="12.3984375" style="12" customWidth="1"/>
    <col min="5911" max="6144" width="12.3984375" style="12"/>
    <col min="6145" max="6146" width="12.3984375" style="12" customWidth="1"/>
    <col min="6147" max="6147" width="23.3984375" style="12" bestFit="1" customWidth="1"/>
    <col min="6148" max="6148" width="12.86328125" style="12" bestFit="1" customWidth="1"/>
    <col min="6149" max="6151" width="12.3984375" style="12" customWidth="1"/>
    <col min="6152" max="6152" width="23.3984375" style="12" bestFit="1" customWidth="1"/>
    <col min="6153" max="6153" width="12.86328125" style="12" bestFit="1" customWidth="1"/>
    <col min="6154" max="6156" width="12.3984375" style="12" customWidth="1"/>
    <col min="6157" max="6157" width="23.3984375" style="12" bestFit="1" customWidth="1"/>
    <col min="6158" max="6158" width="12.86328125" style="12" bestFit="1" customWidth="1"/>
    <col min="6159" max="6161" width="12.3984375" style="12" customWidth="1"/>
    <col min="6162" max="6162" width="18.59765625" style="12" customWidth="1"/>
    <col min="6163" max="6164" width="12.3984375" style="12" customWidth="1"/>
    <col min="6165" max="6165" width="15.3984375" style="12" customWidth="1"/>
    <col min="6166" max="6166" width="12.3984375" style="12" customWidth="1"/>
    <col min="6167" max="6400" width="12.3984375" style="12"/>
    <col min="6401" max="6402" width="12.3984375" style="12" customWidth="1"/>
    <col min="6403" max="6403" width="23.3984375" style="12" bestFit="1" customWidth="1"/>
    <col min="6404" max="6404" width="12.86328125" style="12" bestFit="1" customWidth="1"/>
    <col min="6405" max="6407" width="12.3984375" style="12" customWidth="1"/>
    <col min="6408" max="6408" width="23.3984375" style="12" bestFit="1" customWidth="1"/>
    <col min="6409" max="6409" width="12.86328125" style="12" bestFit="1" customWidth="1"/>
    <col min="6410" max="6412" width="12.3984375" style="12" customWidth="1"/>
    <col min="6413" max="6413" width="23.3984375" style="12" bestFit="1" customWidth="1"/>
    <col min="6414" max="6414" width="12.86328125" style="12" bestFit="1" customWidth="1"/>
    <col min="6415" max="6417" width="12.3984375" style="12" customWidth="1"/>
    <col min="6418" max="6418" width="18.59765625" style="12" customWidth="1"/>
    <col min="6419" max="6420" width="12.3984375" style="12" customWidth="1"/>
    <col min="6421" max="6421" width="15.3984375" style="12" customWidth="1"/>
    <col min="6422" max="6422" width="12.3984375" style="12" customWidth="1"/>
    <col min="6423" max="6656" width="12.3984375" style="12"/>
    <col min="6657" max="6658" width="12.3984375" style="12" customWidth="1"/>
    <col min="6659" max="6659" width="23.3984375" style="12" bestFit="1" customWidth="1"/>
    <col min="6660" max="6660" width="12.86328125" style="12" bestFit="1" customWidth="1"/>
    <col min="6661" max="6663" width="12.3984375" style="12" customWidth="1"/>
    <col min="6664" max="6664" width="23.3984375" style="12" bestFit="1" customWidth="1"/>
    <col min="6665" max="6665" width="12.86328125" style="12" bestFit="1" customWidth="1"/>
    <col min="6666" max="6668" width="12.3984375" style="12" customWidth="1"/>
    <col min="6669" max="6669" width="23.3984375" style="12" bestFit="1" customWidth="1"/>
    <col min="6670" max="6670" width="12.86328125" style="12" bestFit="1" customWidth="1"/>
    <col min="6671" max="6673" width="12.3984375" style="12" customWidth="1"/>
    <col min="6674" max="6674" width="18.59765625" style="12" customWidth="1"/>
    <col min="6675" max="6676" width="12.3984375" style="12" customWidth="1"/>
    <col min="6677" max="6677" width="15.3984375" style="12" customWidth="1"/>
    <col min="6678" max="6678" width="12.3984375" style="12" customWidth="1"/>
    <col min="6679" max="6912" width="12.3984375" style="12"/>
    <col min="6913" max="6914" width="12.3984375" style="12" customWidth="1"/>
    <col min="6915" max="6915" width="23.3984375" style="12" bestFit="1" customWidth="1"/>
    <col min="6916" max="6916" width="12.86328125" style="12" bestFit="1" customWidth="1"/>
    <col min="6917" max="6919" width="12.3984375" style="12" customWidth="1"/>
    <col min="6920" max="6920" width="23.3984375" style="12" bestFit="1" customWidth="1"/>
    <col min="6921" max="6921" width="12.86328125" style="12" bestFit="1" customWidth="1"/>
    <col min="6922" max="6924" width="12.3984375" style="12" customWidth="1"/>
    <col min="6925" max="6925" width="23.3984375" style="12" bestFit="1" customWidth="1"/>
    <col min="6926" max="6926" width="12.86328125" style="12" bestFit="1" customWidth="1"/>
    <col min="6927" max="6929" width="12.3984375" style="12" customWidth="1"/>
    <col min="6930" max="6930" width="18.59765625" style="12" customWidth="1"/>
    <col min="6931" max="6932" width="12.3984375" style="12" customWidth="1"/>
    <col min="6933" max="6933" width="15.3984375" style="12" customWidth="1"/>
    <col min="6934" max="6934" width="12.3984375" style="12" customWidth="1"/>
    <col min="6935" max="7168" width="12.3984375" style="12"/>
    <col min="7169" max="7170" width="12.3984375" style="12" customWidth="1"/>
    <col min="7171" max="7171" width="23.3984375" style="12" bestFit="1" customWidth="1"/>
    <col min="7172" max="7172" width="12.86328125" style="12" bestFit="1" customWidth="1"/>
    <col min="7173" max="7175" width="12.3984375" style="12" customWidth="1"/>
    <col min="7176" max="7176" width="23.3984375" style="12" bestFit="1" customWidth="1"/>
    <col min="7177" max="7177" width="12.86328125" style="12" bestFit="1" customWidth="1"/>
    <col min="7178" max="7180" width="12.3984375" style="12" customWidth="1"/>
    <col min="7181" max="7181" width="23.3984375" style="12" bestFit="1" customWidth="1"/>
    <col min="7182" max="7182" width="12.86328125" style="12" bestFit="1" customWidth="1"/>
    <col min="7183" max="7185" width="12.3984375" style="12" customWidth="1"/>
    <col min="7186" max="7186" width="18.59765625" style="12" customWidth="1"/>
    <col min="7187" max="7188" width="12.3984375" style="12" customWidth="1"/>
    <col min="7189" max="7189" width="15.3984375" style="12" customWidth="1"/>
    <col min="7190" max="7190" width="12.3984375" style="12" customWidth="1"/>
    <col min="7191" max="7424" width="12.3984375" style="12"/>
    <col min="7425" max="7426" width="12.3984375" style="12" customWidth="1"/>
    <col min="7427" max="7427" width="23.3984375" style="12" bestFit="1" customWidth="1"/>
    <col min="7428" max="7428" width="12.86328125" style="12" bestFit="1" customWidth="1"/>
    <col min="7429" max="7431" width="12.3984375" style="12" customWidth="1"/>
    <col min="7432" max="7432" width="23.3984375" style="12" bestFit="1" customWidth="1"/>
    <col min="7433" max="7433" width="12.86328125" style="12" bestFit="1" customWidth="1"/>
    <col min="7434" max="7436" width="12.3984375" style="12" customWidth="1"/>
    <col min="7437" max="7437" width="23.3984375" style="12" bestFit="1" customWidth="1"/>
    <col min="7438" max="7438" width="12.86328125" style="12" bestFit="1" customWidth="1"/>
    <col min="7439" max="7441" width="12.3984375" style="12" customWidth="1"/>
    <col min="7442" max="7442" width="18.59765625" style="12" customWidth="1"/>
    <col min="7443" max="7444" width="12.3984375" style="12" customWidth="1"/>
    <col min="7445" max="7445" width="15.3984375" style="12" customWidth="1"/>
    <col min="7446" max="7446" width="12.3984375" style="12" customWidth="1"/>
    <col min="7447" max="7680" width="12.3984375" style="12"/>
    <col min="7681" max="7682" width="12.3984375" style="12" customWidth="1"/>
    <col min="7683" max="7683" width="23.3984375" style="12" bestFit="1" customWidth="1"/>
    <col min="7684" max="7684" width="12.86328125" style="12" bestFit="1" customWidth="1"/>
    <col min="7685" max="7687" width="12.3984375" style="12" customWidth="1"/>
    <col min="7688" max="7688" width="23.3984375" style="12" bestFit="1" customWidth="1"/>
    <col min="7689" max="7689" width="12.86328125" style="12" bestFit="1" customWidth="1"/>
    <col min="7690" max="7692" width="12.3984375" style="12" customWidth="1"/>
    <col min="7693" max="7693" width="23.3984375" style="12" bestFit="1" customWidth="1"/>
    <col min="7694" max="7694" width="12.86328125" style="12" bestFit="1" customWidth="1"/>
    <col min="7695" max="7697" width="12.3984375" style="12" customWidth="1"/>
    <col min="7698" max="7698" width="18.59765625" style="12" customWidth="1"/>
    <col min="7699" max="7700" width="12.3984375" style="12" customWidth="1"/>
    <col min="7701" max="7701" width="15.3984375" style="12" customWidth="1"/>
    <col min="7702" max="7702" width="12.3984375" style="12" customWidth="1"/>
    <col min="7703" max="7936" width="12.3984375" style="12"/>
    <col min="7937" max="7938" width="12.3984375" style="12" customWidth="1"/>
    <col min="7939" max="7939" width="23.3984375" style="12" bestFit="1" customWidth="1"/>
    <col min="7940" max="7940" width="12.86328125" style="12" bestFit="1" customWidth="1"/>
    <col min="7941" max="7943" width="12.3984375" style="12" customWidth="1"/>
    <col min="7944" max="7944" width="23.3984375" style="12" bestFit="1" customWidth="1"/>
    <col min="7945" max="7945" width="12.86328125" style="12" bestFit="1" customWidth="1"/>
    <col min="7946" max="7948" width="12.3984375" style="12" customWidth="1"/>
    <col min="7949" max="7949" width="23.3984375" style="12" bestFit="1" customWidth="1"/>
    <col min="7950" max="7950" width="12.86328125" style="12" bestFit="1" customWidth="1"/>
    <col min="7951" max="7953" width="12.3984375" style="12" customWidth="1"/>
    <col min="7954" max="7954" width="18.59765625" style="12" customWidth="1"/>
    <col min="7955" max="7956" width="12.3984375" style="12" customWidth="1"/>
    <col min="7957" max="7957" width="15.3984375" style="12" customWidth="1"/>
    <col min="7958" max="7958" width="12.3984375" style="12" customWidth="1"/>
    <col min="7959" max="8192" width="12.3984375" style="12"/>
    <col min="8193" max="8194" width="12.3984375" style="12" customWidth="1"/>
    <col min="8195" max="8195" width="23.3984375" style="12" bestFit="1" customWidth="1"/>
    <col min="8196" max="8196" width="12.86328125" style="12" bestFit="1" customWidth="1"/>
    <col min="8197" max="8199" width="12.3984375" style="12" customWidth="1"/>
    <col min="8200" max="8200" width="23.3984375" style="12" bestFit="1" customWidth="1"/>
    <col min="8201" max="8201" width="12.86328125" style="12" bestFit="1" customWidth="1"/>
    <col min="8202" max="8204" width="12.3984375" style="12" customWidth="1"/>
    <col min="8205" max="8205" width="23.3984375" style="12" bestFit="1" customWidth="1"/>
    <col min="8206" max="8206" width="12.86328125" style="12" bestFit="1" customWidth="1"/>
    <col min="8207" max="8209" width="12.3984375" style="12" customWidth="1"/>
    <col min="8210" max="8210" width="18.59765625" style="12" customWidth="1"/>
    <col min="8211" max="8212" width="12.3984375" style="12" customWidth="1"/>
    <col min="8213" max="8213" width="15.3984375" style="12" customWidth="1"/>
    <col min="8214" max="8214" width="12.3984375" style="12" customWidth="1"/>
    <col min="8215" max="8448" width="12.3984375" style="12"/>
    <col min="8449" max="8450" width="12.3984375" style="12" customWidth="1"/>
    <col min="8451" max="8451" width="23.3984375" style="12" bestFit="1" customWidth="1"/>
    <col min="8452" max="8452" width="12.86328125" style="12" bestFit="1" customWidth="1"/>
    <col min="8453" max="8455" width="12.3984375" style="12" customWidth="1"/>
    <col min="8456" max="8456" width="23.3984375" style="12" bestFit="1" customWidth="1"/>
    <col min="8457" max="8457" width="12.86328125" style="12" bestFit="1" customWidth="1"/>
    <col min="8458" max="8460" width="12.3984375" style="12" customWidth="1"/>
    <col min="8461" max="8461" width="23.3984375" style="12" bestFit="1" customWidth="1"/>
    <col min="8462" max="8462" width="12.86328125" style="12" bestFit="1" customWidth="1"/>
    <col min="8463" max="8465" width="12.3984375" style="12" customWidth="1"/>
    <col min="8466" max="8466" width="18.59765625" style="12" customWidth="1"/>
    <col min="8467" max="8468" width="12.3984375" style="12" customWidth="1"/>
    <col min="8469" max="8469" width="15.3984375" style="12" customWidth="1"/>
    <col min="8470" max="8470" width="12.3984375" style="12" customWidth="1"/>
    <col min="8471" max="8704" width="12.3984375" style="12"/>
    <col min="8705" max="8706" width="12.3984375" style="12" customWidth="1"/>
    <col min="8707" max="8707" width="23.3984375" style="12" bestFit="1" customWidth="1"/>
    <col min="8708" max="8708" width="12.86328125" style="12" bestFit="1" customWidth="1"/>
    <col min="8709" max="8711" width="12.3984375" style="12" customWidth="1"/>
    <col min="8712" max="8712" width="23.3984375" style="12" bestFit="1" customWidth="1"/>
    <col min="8713" max="8713" width="12.86328125" style="12" bestFit="1" customWidth="1"/>
    <col min="8714" max="8716" width="12.3984375" style="12" customWidth="1"/>
    <col min="8717" max="8717" width="23.3984375" style="12" bestFit="1" customWidth="1"/>
    <col min="8718" max="8718" width="12.86328125" style="12" bestFit="1" customWidth="1"/>
    <col min="8719" max="8721" width="12.3984375" style="12" customWidth="1"/>
    <col min="8722" max="8722" width="18.59765625" style="12" customWidth="1"/>
    <col min="8723" max="8724" width="12.3984375" style="12" customWidth="1"/>
    <col min="8725" max="8725" width="15.3984375" style="12" customWidth="1"/>
    <col min="8726" max="8726" width="12.3984375" style="12" customWidth="1"/>
    <col min="8727" max="8960" width="12.3984375" style="12"/>
    <col min="8961" max="8962" width="12.3984375" style="12" customWidth="1"/>
    <col min="8963" max="8963" width="23.3984375" style="12" bestFit="1" customWidth="1"/>
    <col min="8964" max="8964" width="12.86328125" style="12" bestFit="1" customWidth="1"/>
    <col min="8965" max="8967" width="12.3984375" style="12" customWidth="1"/>
    <col min="8968" max="8968" width="23.3984375" style="12" bestFit="1" customWidth="1"/>
    <col min="8969" max="8969" width="12.86328125" style="12" bestFit="1" customWidth="1"/>
    <col min="8970" max="8972" width="12.3984375" style="12" customWidth="1"/>
    <col min="8973" max="8973" width="23.3984375" style="12" bestFit="1" customWidth="1"/>
    <col min="8974" max="8974" width="12.86328125" style="12" bestFit="1" customWidth="1"/>
    <col min="8975" max="8977" width="12.3984375" style="12" customWidth="1"/>
    <col min="8978" max="8978" width="18.59765625" style="12" customWidth="1"/>
    <col min="8979" max="8980" width="12.3984375" style="12" customWidth="1"/>
    <col min="8981" max="8981" width="15.3984375" style="12" customWidth="1"/>
    <col min="8982" max="8982" width="12.3984375" style="12" customWidth="1"/>
    <col min="8983" max="9216" width="12.3984375" style="12"/>
    <col min="9217" max="9218" width="12.3984375" style="12" customWidth="1"/>
    <col min="9219" max="9219" width="23.3984375" style="12" bestFit="1" customWidth="1"/>
    <col min="9220" max="9220" width="12.86328125" style="12" bestFit="1" customWidth="1"/>
    <col min="9221" max="9223" width="12.3984375" style="12" customWidth="1"/>
    <col min="9224" max="9224" width="23.3984375" style="12" bestFit="1" customWidth="1"/>
    <col min="9225" max="9225" width="12.86328125" style="12" bestFit="1" customWidth="1"/>
    <col min="9226" max="9228" width="12.3984375" style="12" customWidth="1"/>
    <col min="9229" max="9229" width="23.3984375" style="12" bestFit="1" customWidth="1"/>
    <col min="9230" max="9230" width="12.86328125" style="12" bestFit="1" customWidth="1"/>
    <col min="9231" max="9233" width="12.3984375" style="12" customWidth="1"/>
    <col min="9234" max="9234" width="18.59765625" style="12" customWidth="1"/>
    <col min="9235" max="9236" width="12.3984375" style="12" customWidth="1"/>
    <col min="9237" max="9237" width="15.3984375" style="12" customWidth="1"/>
    <col min="9238" max="9238" width="12.3984375" style="12" customWidth="1"/>
    <col min="9239" max="9472" width="12.3984375" style="12"/>
    <col min="9473" max="9474" width="12.3984375" style="12" customWidth="1"/>
    <col min="9475" max="9475" width="23.3984375" style="12" bestFit="1" customWidth="1"/>
    <col min="9476" max="9476" width="12.86328125" style="12" bestFit="1" customWidth="1"/>
    <col min="9477" max="9479" width="12.3984375" style="12" customWidth="1"/>
    <col min="9480" max="9480" width="23.3984375" style="12" bestFit="1" customWidth="1"/>
    <col min="9481" max="9481" width="12.86328125" style="12" bestFit="1" customWidth="1"/>
    <col min="9482" max="9484" width="12.3984375" style="12" customWidth="1"/>
    <col min="9485" max="9485" width="23.3984375" style="12" bestFit="1" customWidth="1"/>
    <col min="9486" max="9486" width="12.86328125" style="12" bestFit="1" customWidth="1"/>
    <col min="9487" max="9489" width="12.3984375" style="12" customWidth="1"/>
    <col min="9490" max="9490" width="18.59765625" style="12" customWidth="1"/>
    <col min="9491" max="9492" width="12.3984375" style="12" customWidth="1"/>
    <col min="9493" max="9493" width="15.3984375" style="12" customWidth="1"/>
    <col min="9494" max="9494" width="12.3984375" style="12" customWidth="1"/>
    <col min="9495" max="9728" width="12.3984375" style="12"/>
    <col min="9729" max="9730" width="12.3984375" style="12" customWidth="1"/>
    <col min="9731" max="9731" width="23.3984375" style="12" bestFit="1" customWidth="1"/>
    <col min="9732" max="9732" width="12.86328125" style="12" bestFit="1" customWidth="1"/>
    <col min="9733" max="9735" width="12.3984375" style="12" customWidth="1"/>
    <col min="9736" max="9736" width="23.3984375" style="12" bestFit="1" customWidth="1"/>
    <col min="9737" max="9737" width="12.86328125" style="12" bestFit="1" customWidth="1"/>
    <col min="9738" max="9740" width="12.3984375" style="12" customWidth="1"/>
    <col min="9741" max="9741" width="23.3984375" style="12" bestFit="1" customWidth="1"/>
    <col min="9742" max="9742" width="12.86328125" style="12" bestFit="1" customWidth="1"/>
    <col min="9743" max="9745" width="12.3984375" style="12" customWidth="1"/>
    <col min="9746" max="9746" width="18.59765625" style="12" customWidth="1"/>
    <col min="9747" max="9748" width="12.3984375" style="12" customWidth="1"/>
    <col min="9749" max="9749" width="15.3984375" style="12" customWidth="1"/>
    <col min="9750" max="9750" width="12.3984375" style="12" customWidth="1"/>
    <col min="9751" max="9984" width="12.3984375" style="12"/>
    <col min="9985" max="9986" width="12.3984375" style="12" customWidth="1"/>
    <col min="9987" max="9987" width="23.3984375" style="12" bestFit="1" customWidth="1"/>
    <col min="9988" max="9988" width="12.86328125" style="12" bestFit="1" customWidth="1"/>
    <col min="9989" max="9991" width="12.3984375" style="12" customWidth="1"/>
    <col min="9992" max="9992" width="23.3984375" style="12" bestFit="1" customWidth="1"/>
    <col min="9993" max="9993" width="12.86328125" style="12" bestFit="1" customWidth="1"/>
    <col min="9994" max="9996" width="12.3984375" style="12" customWidth="1"/>
    <col min="9997" max="9997" width="23.3984375" style="12" bestFit="1" customWidth="1"/>
    <col min="9998" max="9998" width="12.86328125" style="12" bestFit="1" customWidth="1"/>
    <col min="9999" max="10001" width="12.3984375" style="12" customWidth="1"/>
    <col min="10002" max="10002" width="18.59765625" style="12" customWidth="1"/>
    <col min="10003" max="10004" width="12.3984375" style="12" customWidth="1"/>
    <col min="10005" max="10005" width="15.3984375" style="12" customWidth="1"/>
    <col min="10006" max="10006" width="12.3984375" style="12" customWidth="1"/>
    <col min="10007" max="10240" width="12.3984375" style="12"/>
    <col min="10241" max="10242" width="12.3984375" style="12" customWidth="1"/>
    <col min="10243" max="10243" width="23.3984375" style="12" bestFit="1" customWidth="1"/>
    <col min="10244" max="10244" width="12.86328125" style="12" bestFit="1" customWidth="1"/>
    <col min="10245" max="10247" width="12.3984375" style="12" customWidth="1"/>
    <col min="10248" max="10248" width="23.3984375" style="12" bestFit="1" customWidth="1"/>
    <col min="10249" max="10249" width="12.86328125" style="12" bestFit="1" customWidth="1"/>
    <col min="10250" max="10252" width="12.3984375" style="12" customWidth="1"/>
    <col min="10253" max="10253" width="23.3984375" style="12" bestFit="1" customWidth="1"/>
    <col min="10254" max="10254" width="12.86328125" style="12" bestFit="1" customWidth="1"/>
    <col min="10255" max="10257" width="12.3984375" style="12" customWidth="1"/>
    <col min="10258" max="10258" width="18.59765625" style="12" customWidth="1"/>
    <col min="10259" max="10260" width="12.3984375" style="12" customWidth="1"/>
    <col min="10261" max="10261" width="15.3984375" style="12" customWidth="1"/>
    <col min="10262" max="10262" width="12.3984375" style="12" customWidth="1"/>
    <col min="10263" max="10496" width="12.3984375" style="12"/>
    <col min="10497" max="10498" width="12.3984375" style="12" customWidth="1"/>
    <col min="10499" max="10499" width="23.3984375" style="12" bestFit="1" customWidth="1"/>
    <col min="10500" max="10500" width="12.86328125" style="12" bestFit="1" customWidth="1"/>
    <col min="10501" max="10503" width="12.3984375" style="12" customWidth="1"/>
    <col min="10504" max="10504" width="23.3984375" style="12" bestFit="1" customWidth="1"/>
    <col min="10505" max="10505" width="12.86328125" style="12" bestFit="1" customWidth="1"/>
    <col min="10506" max="10508" width="12.3984375" style="12" customWidth="1"/>
    <col min="10509" max="10509" width="23.3984375" style="12" bestFit="1" customWidth="1"/>
    <col min="10510" max="10510" width="12.86328125" style="12" bestFit="1" customWidth="1"/>
    <col min="10511" max="10513" width="12.3984375" style="12" customWidth="1"/>
    <col min="10514" max="10514" width="18.59765625" style="12" customWidth="1"/>
    <col min="10515" max="10516" width="12.3984375" style="12" customWidth="1"/>
    <col min="10517" max="10517" width="15.3984375" style="12" customWidth="1"/>
    <col min="10518" max="10518" width="12.3984375" style="12" customWidth="1"/>
    <col min="10519" max="10752" width="12.3984375" style="12"/>
    <col min="10753" max="10754" width="12.3984375" style="12" customWidth="1"/>
    <col min="10755" max="10755" width="23.3984375" style="12" bestFit="1" customWidth="1"/>
    <col min="10756" max="10756" width="12.86328125" style="12" bestFit="1" customWidth="1"/>
    <col min="10757" max="10759" width="12.3984375" style="12" customWidth="1"/>
    <col min="10760" max="10760" width="23.3984375" style="12" bestFit="1" customWidth="1"/>
    <col min="10761" max="10761" width="12.86328125" style="12" bestFit="1" customWidth="1"/>
    <col min="10762" max="10764" width="12.3984375" style="12" customWidth="1"/>
    <col min="10765" max="10765" width="23.3984375" style="12" bestFit="1" customWidth="1"/>
    <col min="10766" max="10766" width="12.86328125" style="12" bestFit="1" customWidth="1"/>
    <col min="10767" max="10769" width="12.3984375" style="12" customWidth="1"/>
    <col min="10770" max="10770" width="18.59765625" style="12" customWidth="1"/>
    <col min="10771" max="10772" width="12.3984375" style="12" customWidth="1"/>
    <col min="10773" max="10773" width="15.3984375" style="12" customWidth="1"/>
    <col min="10774" max="10774" width="12.3984375" style="12" customWidth="1"/>
    <col min="10775" max="11008" width="12.3984375" style="12"/>
    <col min="11009" max="11010" width="12.3984375" style="12" customWidth="1"/>
    <col min="11011" max="11011" width="23.3984375" style="12" bestFit="1" customWidth="1"/>
    <col min="11012" max="11012" width="12.86328125" style="12" bestFit="1" customWidth="1"/>
    <col min="11013" max="11015" width="12.3984375" style="12" customWidth="1"/>
    <col min="11016" max="11016" width="23.3984375" style="12" bestFit="1" customWidth="1"/>
    <col min="11017" max="11017" width="12.86328125" style="12" bestFit="1" customWidth="1"/>
    <col min="11018" max="11020" width="12.3984375" style="12" customWidth="1"/>
    <col min="11021" max="11021" width="23.3984375" style="12" bestFit="1" customWidth="1"/>
    <col min="11022" max="11022" width="12.86328125" style="12" bestFit="1" customWidth="1"/>
    <col min="11023" max="11025" width="12.3984375" style="12" customWidth="1"/>
    <col min="11026" max="11026" width="18.59765625" style="12" customWidth="1"/>
    <col min="11027" max="11028" width="12.3984375" style="12" customWidth="1"/>
    <col min="11029" max="11029" width="15.3984375" style="12" customWidth="1"/>
    <col min="11030" max="11030" width="12.3984375" style="12" customWidth="1"/>
    <col min="11031" max="11264" width="12.3984375" style="12"/>
    <col min="11265" max="11266" width="12.3984375" style="12" customWidth="1"/>
    <col min="11267" max="11267" width="23.3984375" style="12" bestFit="1" customWidth="1"/>
    <col min="11268" max="11268" width="12.86328125" style="12" bestFit="1" customWidth="1"/>
    <col min="11269" max="11271" width="12.3984375" style="12" customWidth="1"/>
    <col min="11272" max="11272" width="23.3984375" style="12" bestFit="1" customWidth="1"/>
    <col min="11273" max="11273" width="12.86328125" style="12" bestFit="1" customWidth="1"/>
    <col min="11274" max="11276" width="12.3984375" style="12" customWidth="1"/>
    <col min="11277" max="11277" width="23.3984375" style="12" bestFit="1" customWidth="1"/>
    <col min="11278" max="11278" width="12.86328125" style="12" bestFit="1" customWidth="1"/>
    <col min="11279" max="11281" width="12.3984375" style="12" customWidth="1"/>
    <col min="11282" max="11282" width="18.59765625" style="12" customWidth="1"/>
    <col min="11283" max="11284" width="12.3984375" style="12" customWidth="1"/>
    <col min="11285" max="11285" width="15.3984375" style="12" customWidth="1"/>
    <col min="11286" max="11286" width="12.3984375" style="12" customWidth="1"/>
    <col min="11287" max="11520" width="12.3984375" style="12"/>
    <col min="11521" max="11522" width="12.3984375" style="12" customWidth="1"/>
    <col min="11523" max="11523" width="23.3984375" style="12" bestFit="1" customWidth="1"/>
    <col min="11524" max="11524" width="12.86328125" style="12" bestFit="1" customWidth="1"/>
    <col min="11525" max="11527" width="12.3984375" style="12" customWidth="1"/>
    <col min="11528" max="11528" width="23.3984375" style="12" bestFit="1" customWidth="1"/>
    <col min="11529" max="11529" width="12.86328125" style="12" bestFit="1" customWidth="1"/>
    <col min="11530" max="11532" width="12.3984375" style="12" customWidth="1"/>
    <col min="11533" max="11533" width="23.3984375" style="12" bestFit="1" customWidth="1"/>
    <col min="11534" max="11534" width="12.86328125" style="12" bestFit="1" customWidth="1"/>
    <col min="11535" max="11537" width="12.3984375" style="12" customWidth="1"/>
    <col min="11538" max="11538" width="18.59765625" style="12" customWidth="1"/>
    <col min="11539" max="11540" width="12.3984375" style="12" customWidth="1"/>
    <col min="11541" max="11541" width="15.3984375" style="12" customWidth="1"/>
    <col min="11542" max="11542" width="12.3984375" style="12" customWidth="1"/>
    <col min="11543" max="11776" width="12.3984375" style="12"/>
    <col min="11777" max="11778" width="12.3984375" style="12" customWidth="1"/>
    <col min="11779" max="11779" width="23.3984375" style="12" bestFit="1" customWidth="1"/>
    <col min="11780" max="11780" width="12.86328125" style="12" bestFit="1" customWidth="1"/>
    <col min="11781" max="11783" width="12.3984375" style="12" customWidth="1"/>
    <col min="11784" max="11784" width="23.3984375" style="12" bestFit="1" customWidth="1"/>
    <col min="11785" max="11785" width="12.86328125" style="12" bestFit="1" customWidth="1"/>
    <col min="11786" max="11788" width="12.3984375" style="12" customWidth="1"/>
    <col min="11789" max="11789" width="23.3984375" style="12" bestFit="1" customWidth="1"/>
    <col min="11790" max="11790" width="12.86328125" style="12" bestFit="1" customWidth="1"/>
    <col min="11791" max="11793" width="12.3984375" style="12" customWidth="1"/>
    <col min="11794" max="11794" width="18.59765625" style="12" customWidth="1"/>
    <col min="11795" max="11796" width="12.3984375" style="12" customWidth="1"/>
    <col min="11797" max="11797" width="15.3984375" style="12" customWidth="1"/>
    <col min="11798" max="11798" width="12.3984375" style="12" customWidth="1"/>
    <col min="11799" max="12032" width="12.3984375" style="12"/>
    <col min="12033" max="12034" width="12.3984375" style="12" customWidth="1"/>
    <col min="12035" max="12035" width="23.3984375" style="12" bestFit="1" customWidth="1"/>
    <col min="12036" max="12036" width="12.86328125" style="12" bestFit="1" customWidth="1"/>
    <col min="12037" max="12039" width="12.3984375" style="12" customWidth="1"/>
    <col min="12040" max="12040" width="23.3984375" style="12" bestFit="1" customWidth="1"/>
    <col min="12041" max="12041" width="12.86328125" style="12" bestFit="1" customWidth="1"/>
    <col min="12042" max="12044" width="12.3984375" style="12" customWidth="1"/>
    <col min="12045" max="12045" width="23.3984375" style="12" bestFit="1" customWidth="1"/>
    <col min="12046" max="12046" width="12.86328125" style="12" bestFit="1" customWidth="1"/>
    <col min="12047" max="12049" width="12.3984375" style="12" customWidth="1"/>
    <col min="12050" max="12050" width="18.59765625" style="12" customWidth="1"/>
    <col min="12051" max="12052" width="12.3984375" style="12" customWidth="1"/>
    <col min="12053" max="12053" width="15.3984375" style="12" customWidth="1"/>
    <col min="12054" max="12054" width="12.3984375" style="12" customWidth="1"/>
    <col min="12055" max="12288" width="12.3984375" style="12"/>
    <col min="12289" max="12290" width="12.3984375" style="12" customWidth="1"/>
    <col min="12291" max="12291" width="23.3984375" style="12" bestFit="1" customWidth="1"/>
    <col min="12292" max="12292" width="12.86328125" style="12" bestFit="1" customWidth="1"/>
    <col min="12293" max="12295" width="12.3984375" style="12" customWidth="1"/>
    <col min="12296" max="12296" width="23.3984375" style="12" bestFit="1" customWidth="1"/>
    <col min="12297" max="12297" width="12.86328125" style="12" bestFit="1" customWidth="1"/>
    <col min="12298" max="12300" width="12.3984375" style="12" customWidth="1"/>
    <col min="12301" max="12301" width="23.3984375" style="12" bestFit="1" customWidth="1"/>
    <col min="12302" max="12302" width="12.86328125" style="12" bestFit="1" customWidth="1"/>
    <col min="12303" max="12305" width="12.3984375" style="12" customWidth="1"/>
    <col min="12306" max="12306" width="18.59765625" style="12" customWidth="1"/>
    <col min="12307" max="12308" width="12.3984375" style="12" customWidth="1"/>
    <col min="12309" max="12309" width="15.3984375" style="12" customWidth="1"/>
    <col min="12310" max="12310" width="12.3984375" style="12" customWidth="1"/>
    <col min="12311" max="12544" width="12.3984375" style="12"/>
    <col min="12545" max="12546" width="12.3984375" style="12" customWidth="1"/>
    <col min="12547" max="12547" width="23.3984375" style="12" bestFit="1" customWidth="1"/>
    <col min="12548" max="12548" width="12.86328125" style="12" bestFit="1" customWidth="1"/>
    <col min="12549" max="12551" width="12.3984375" style="12" customWidth="1"/>
    <col min="12552" max="12552" width="23.3984375" style="12" bestFit="1" customWidth="1"/>
    <col min="12553" max="12553" width="12.86328125" style="12" bestFit="1" customWidth="1"/>
    <col min="12554" max="12556" width="12.3984375" style="12" customWidth="1"/>
    <col min="12557" max="12557" width="23.3984375" style="12" bestFit="1" customWidth="1"/>
    <col min="12558" max="12558" width="12.86328125" style="12" bestFit="1" customWidth="1"/>
    <col min="12559" max="12561" width="12.3984375" style="12" customWidth="1"/>
    <col min="12562" max="12562" width="18.59765625" style="12" customWidth="1"/>
    <col min="12563" max="12564" width="12.3984375" style="12" customWidth="1"/>
    <col min="12565" max="12565" width="15.3984375" style="12" customWidth="1"/>
    <col min="12566" max="12566" width="12.3984375" style="12" customWidth="1"/>
    <col min="12567" max="12800" width="12.3984375" style="12"/>
    <col min="12801" max="12802" width="12.3984375" style="12" customWidth="1"/>
    <col min="12803" max="12803" width="23.3984375" style="12" bestFit="1" customWidth="1"/>
    <col min="12804" max="12804" width="12.86328125" style="12" bestFit="1" customWidth="1"/>
    <col min="12805" max="12807" width="12.3984375" style="12" customWidth="1"/>
    <col min="12808" max="12808" width="23.3984375" style="12" bestFit="1" customWidth="1"/>
    <col min="12809" max="12809" width="12.86328125" style="12" bestFit="1" customWidth="1"/>
    <col min="12810" max="12812" width="12.3984375" style="12" customWidth="1"/>
    <col min="12813" max="12813" width="23.3984375" style="12" bestFit="1" customWidth="1"/>
    <col min="12814" max="12814" width="12.86328125" style="12" bestFit="1" customWidth="1"/>
    <col min="12815" max="12817" width="12.3984375" style="12" customWidth="1"/>
    <col min="12818" max="12818" width="18.59765625" style="12" customWidth="1"/>
    <col min="12819" max="12820" width="12.3984375" style="12" customWidth="1"/>
    <col min="12821" max="12821" width="15.3984375" style="12" customWidth="1"/>
    <col min="12822" max="12822" width="12.3984375" style="12" customWidth="1"/>
    <col min="12823" max="13056" width="12.3984375" style="12"/>
    <col min="13057" max="13058" width="12.3984375" style="12" customWidth="1"/>
    <col min="13059" max="13059" width="23.3984375" style="12" bestFit="1" customWidth="1"/>
    <col min="13060" max="13060" width="12.86328125" style="12" bestFit="1" customWidth="1"/>
    <col min="13061" max="13063" width="12.3984375" style="12" customWidth="1"/>
    <col min="13064" max="13064" width="23.3984375" style="12" bestFit="1" customWidth="1"/>
    <col min="13065" max="13065" width="12.86328125" style="12" bestFit="1" customWidth="1"/>
    <col min="13066" max="13068" width="12.3984375" style="12" customWidth="1"/>
    <col min="13069" max="13069" width="23.3984375" style="12" bestFit="1" customWidth="1"/>
    <col min="13070" max="13070" width="12.86328125" style="12" bestFit="1" customWidth="1"/>
    <col min="13071" max="13073" width="12.3984375" style="12" customWidth="1"/>
    <col min="13074" max="13074" width="18.59765625" style="12" customWidth="1"/>
    <col min="13075" max="13076" width="12.3984375" style="12" customWidth="1"/>
    <col min="13077" max="13077" width="15.3984375" style="12" customWidth="1"/>
    <col min="13078" max="13078" width="12.3984375" style="12" customWidth="1"/>
    <col min="13079" max="13312" width="12.3984375" style="12"/>
    <col min="13313" max="13314" width="12.3984375" style="12" customWidth="1"/>
    <col min="13315" max="13315" width="23.3984375" style="12" bestFit="1" customWidth="1"/>
    <col min="13316" max="13316" width="12.86328125" style="12" bestFit="1" customWidth="1"/>
    <col min="13317" max="13319" width="12.3984375" style="12" customWidth="1"/>
    <col min="13320" max="13320" width="23.3984375" style="12" bestFit="1" customWidth="1"/>
    <col min="13321" max="13321" width="12.86328125" style="12" bestFit="1" customWidth="1"/>
    <col min="13322" max="13324" width="12.3984375" style="12" customWidth="1"/>
    <col min="13325" max="13325" width="23.3984375" style="12" bestFit="1" customWidth="1"/>
    <col min="13326" max="13326" width="12.86328125" style="12" bestFit="1" customWidth="1"/>
    <col min="13327" max="13329" width="12.3984375" style="12" customWidth="1"/>
    <col min="13330" max="13330" width="18.59765625" style="12" customWidth="1"/>
    <col min="13331" max="13332" width="12.3984375" style="12" customWidth="1"/>
    <col min="13333" max="13333" width="15.3984375" style="12" customWidth="1"/>
    <col min="13334" max="13334" width="12.3984375" style="12" customWidth="1"/>
    <col min="13335" max="13568" width="12.3984375" style="12"/>
    <col min="13569" max="13570" width="12.3984375" style="12" customWidth="1"/>
    <col min="13571" max="13571" width="23.3984375" style="12" bestFit="1" customWidth="1"/>
    <col min="13572" max="13572" width="12.86328125" style="12" bestFit="1" customWidth="1"/>
    <col min="13573" max="13575" width="12.3984375" style="12" customWidth="1"/>
    <col min="13576" max="13576" width="23.3984375" style="12" bestFit="1" customWidth="1"/>
    <col min="13577" max="13577" width="12.86328125" style="12" bestFit="1" customWidth="1"/>
    <col min="13578" max="13580" width="12.3984375" style="12" customWidth="1"/>
    <col min="13581" max="13581" width="23.3984375" style="12" bestFit="1" customWidth="1"/>
    <col min="13582" max="13582" width="12.86328125" style="12" bestFit="1" customWidth="1"/>
    <col min="13583" max="13585" width="12.3984375" style="12" customWidth="1"/>
    <col min="13586" max="13586" width="18.59765625" style="12" customWidth="1"/>
    <col min="13587" max="13588" width="12.3984375" style="12" customWidth="1"/>
    <col min="13589" max="13589" width="15.3984375" style="12" customWidth="1"/>
    <col min="13590" max="13590" width="12.3984375" style="12" customWidth="1"/>
    <col min="13591" max="13824" width="12.3984375" style="12"/>
    <col min="13825" max="13826" width="12.3984375" style="12" customWidth="1"/>
    <col min="13827" max="13827" width="23.3984375" style="12" bestFit="1" customWidth="1"/>
    <col min="13828" max="13828" width="12.86328125" style="12" bestFit="1" customWidth="1"/>
    <col min="13829" max="13831" width="12.3984375" style="12" customWidth="1"/>
    <col min="13832" max="13832" width="23.3984375" style="12" bestFit="1" customWidth="1"/>
    <col min="13833" max="13833" width="12.86328125" style="12" bestFit="1" customWidth="1"/>
    <col min="13834" max="13836" width="12.3984375" style="12" customWidth="1"/>
    <col min="13837" max="13837" width="23.3984375" style="12" bestFit="1" customWidth="1"/>
    <col min="13838" max="13838" width="12.86328125" style="12" bestFit="1" customWidth="1"/>
    <col min="13839" max="13841" width="12.3984375" style="12" customWidth="1"/>
    <col min="13842" max="13842" width="18.59765625" style="12" customWidth="1"/>
    <col min="13843" max="13844" width="12.3984375" style="12" customWidth="1"/>
    <col min="13845" max="13845" width="15.3984375" style="12" customWidth="1"/>
    <col min="13846" max="13846" width="12.3984375" style="12" customWidth="1"/>
    <col min="13847" max="14080" width="12.3984375" style="12"/>
    <col min="14081" max="14082" width="12.3984375" style="12" customWidth="1"/>
    <col min="14083" max="14083" width="23.3984375" style="12" bestFit="1" customWidth="1"/>
    <col min="14084" max="14084" width="12.86328125" style="12" bestFit="1" customWidth="1"/>
    <col min="14085" max="14087" width="12.3984375" style="12" customWidth="1"/>
    <col min="14088" max="14088" width="23.3984375" style="12" bestFit="1" customWidth="1"/>
    <col min="14089" max="14089" width="12.86328125" style="12" bestFit="1" customWidth="1"/>
    <col min="14090" max="14092" width="12.3984375" style="12" customWidth="1"/>
    <col min="14093" max="14093" width="23.3984375" style="12" bestFit="1" customWidth="1"/>
    <col min="14094" max="14094" width="12.86328125" style="12" bestFit="1" customWidth="1"/>
    <col min="14095" max="14097" width="12.3984375" style="12" customWidth="1"/>
    <col min="14098" max="14098" width="18.59765625" style="12" customWidth="1"/>
    <col min="14099" max="14100" width="12.3984375" style="12" customWidth="1"/>
    <col min="14101" max="14101" width="15.3984375" style="12" customWidth="1"/>
    <col min="14102" max="14102" width="12.3984375" style="12" customWidth="1"/>
    <col min="14103" max="14336" width="12.3984375" style="12"/>
    <col min="14337" max="14338" width="12.3984375" style="12" customWidth="1"/>
    <col min="14339" max="14339" width="23.3984375" style="12" bestFit="1" customWidth="1"/>
    <col min="14340" max="14340" width="12.86328125" style="12" bestFit="1" customWidth="1"/>
    <col min="14341" max="14343" width="12.3984375" style="12" customWidth="1"/>
    <col min="14344" max="14344" width="23.3984375" style="12" bestFit="1" customWidth="1"/>
    <col min="14345" max="14345" width="12.86328125" style="12" bestFit="1" customWidth="1"/>
    <col min="14346" max="14348" width="12.3984375" style="12" customWidth="1"/>
    <col min="14349" max="14349" width="23.3984375" style="12" bestFit="1" customWidth="1"/>
    <col min="14350" max="14350" width="12.86328125" style="12" bestFit="1" customWidth="1"/>
    <col min="14351" max="14353" width="12.3984375" style="12" customWidth="1"/>
    <col min="14354" max="14354" width="18.59765625" style="12" customWidth="1"/>
    <col min="14355" max="14356" width="12.3984375" style="12" customWidth="1"/>
    <col min="14357" max="14357" width="15.3984375" style="12" customWidth="1"/>
    <col min="14358" max="14358" width="12.3984375" style="12" customWidth="1"/>
    <col min="14359" max="14592" width="12.3984375" style="12"/>
    <col min="14593" max="14594" width="12.3984375" style="12" customWidth="1"/>
    <col min="14595" max="14595" width="23.3984375" style="12" bestFit="1" customWidth="1"/>
    <col min="14596" max="14596" width="12.86328125" style="12" bestFit="1" customWidth="1"/>
    <col min="14597" max="14599" width="12.3984375" style="12" customWidth="1"/>
    <col min="14600" max="14600" width="23.3984375" style="12" bestFit="1" customWidth="1"/>
    <col min="14601" max="14601" width="12.86328125" style="12" bestFit="1" customWidth="1"/>
    <col min="14602" max="14604" width="12.3984375" style="12" customWidth="1"/>
    <col min="14605" max="14605" width="23.3984375" style="12" bestFit="1" customWidth="1"/>
    <col min="14606" max="14606" width="12.86328125" style="12" bestFit="1" customWidth="1"/>
    <col min="14607" max="14609" width="12.3984375" style="12" customWidth="1"/>
    <col min="14610" max="14610" width="18.59765625" style="12" customWidth="1"/>
    <col min="14611" max="14612" width="12.3984375" style="12" customWidth="1"/>
    <col min="14613" max="14613" width="15.3984375" style="12" customWidth="1"/>
    <col min="14614" max="14614" width="12.3984375" style="12" customWidth="1"/>
    <col min="14615" max="14848" width="12.3984375" style="12"/>
    <col min="14849" max="14850" width="12.3984375" style="12" customWidth="1"/>
    <col min="14851" max="14851" width="23.3984375" style="12" bestFit="1" customWidth="1"/>
    <col min="14852" max="14852" width="12.86328125" style="12" bestFit="1" customWidth="1"/>
    <col min="14853" max="14855" width="12.3984375" style="12" customWidth="1"/>
    <col min="14856" max="14856" width="23.3984375" style="12" bestFit="1" customWidth="1"/>
    <col min="14857" max="14857" width="12.86328125" style="12" bestFit="1" customWidth="1"/>
    <col min="14858" max="14860" width="12.3984375" style="12" customWidth="1"/>
    <col min="14861" max="14861" width="23.3984375" style="12" bestFit="1" customWidth="1"/>
    <col min="14862" max="14862" width="12.86328125" style="12" bestFit="1" customWidth="1"/>
    <col min="14863" max="14865" width="12.3984375" style="12" customWidth="1"/>
    <col min="14866" max="14866" width="18.59765625" style="12" customWidth="1"/>
    <col min="14867" max="14868" width="12.3984375" style="12" customWidth="1"/>
    <col min="14869" max="14869" width="15.3984375" style="12" customWidth="1"/>
    <col min="14870" max="14870" width="12.3984375" style="12" customWidth="1"/>
    <col min="14871" max="15104" width="12.3984375" style="12"/>
    <col min="15105" max="15106" width="12.3984375" style="12" customWidth="1"/>
    <col min="15107" max="15107" width="23.3984375" style="12" bestFit="1" customWidth="1"/>
    <col min="15108" max="15108" width="12.86328125" style="12" bestFit="1" customWidth="1"/>
    <col min="15109" max="15111" width="12.3984375" style="12" customWidth="1"/>
    <col min="15112" max="15112" width="23.3984375" style="12" bestFit="1" customWidth="1"/>
    <col min="15113" max="15113" width="12.86328125" style="12" bestFit="1" customWidth="1"/>
    <col min="15114" max="15116" width="12.3984375" style="12" customWidth="1"/>
    <col min="15117" max="15117" width="23.3984375" style="12" bestFit="1" customWidth="1"/>
    <col min="15118" max="15118" width="12.86328125" style="12" bestFit="1" customWidth="1"/>
    <col min="15119" max="15121" width="12.3984375" style="12" customWidth="1"/>
    <col min="15122" max="15122" width="18.59765625" style="12" customWidth="1"/>
    <col min="15123" max="15124" width="12.3984375" style="12" customWidth="1"/>
    <col min="15125" max="15125" width="15.3984375" style="12" customWidth="1"/>
    <col min="15126" max="15126" width="12.3984375" style="12" customWidth="1"/>
    <col min="15127" max="15360" width="12.3984375" style="12"/>
    <col min="15361" max="15362" width="12.3984375" style="12" customWidth="1"/>
    <col min="15363" max="15363" width="23.3984375" style="12" bestFit="1" customWidth="1"/>
    <col min="15364" max="15364" width="12.86328125" style="12" bestFit="1" customWidth="1"/>
    <col min="15365" max="15367" width="12.3984375" style="12" customWidth="1"/>
    <col min="15368" max="15368" width="23.3984375" style="12" bestFit="1" customWidth="1"/>
    <col min="15369" max="15369" width="12.86328125" style="12" bestFit="1" customWidth="1"/>
    <col min="15370" max="15372" width="12.3984375" style="12" customWidth="1"/>
    <col min="15373" max="15373" width="23.3984375" style="12" bestFit="1" customWidth="1"/>
    <col min="15374" max="15374" width="12.86328125" style="12" bestFit="1" customWidth="1"/>
    <col min="15375" max="15377" width="12.3984375" style="12" customWidth="1"/>
    <col min="15378" max="15378" width="18.59765625" style="12" customWidth="1"/>
    <col min="15379" max="15380" width="12.3984375" style="12" customWidth="1"/>
    <col min="15381" max="15381" width="15.3984375" style="12" customWidth="1"/>
    <col min="15382" max="15382" width="12.3984375" style="12" customWidth="1"/>
    <col min="15383" max="15616" width="12.3984375" style="12"/>
    <col min="15617" max="15618" width="12.3984375" style="12" customWidth="1"/>
    <col min="15619" max="15619" width="23.3984375" style="12" bestFit="1" customWidth="1"/>
    <col min="15620" max="15620" width="12.86328125" style="12" bestFit="1" customWidth="1"/>
    <col min="15621" max="15623" width="12.3984375" style="12" customWidth="1"/>
    <col min="15624" max="15624" width="23.3984375" style="12" bestFit="1" customWidth="1"/>
    <col min="15625" max="15625" width="12.86328125" style="12" bestFit="1" customWidth="1"/>
    <col min="15626" max="15628" width="12.3984375" style="12" customWidth="1"/>
    <col min="15629" max="15629" width="23.3984375" style="12" bestFit="1" customWidth="1"/>
    <col min="15630" max="15630" width="12.86328125" style="12" bestFit="1" customWidth="1"/>
    <col min="15631" max="15633" width="12.3984375" style="12" customWidth="1"/>
    <col min="15634" max="15634" width="18.59765625" style="12" customWidth="1"/>
    <col min="15635" max="15636" width="12.3984375" style="12" customWidth="1"/>
    <col min="15637" max="15637" width="15.3984375" style="12" customWidth="1"/>
    <col min="15638" max="15638" width="12.3984375" style="12" customWidth="1"/>
    <col min="15639" max="15872" width="12.3984375" style="12"/>
    <col min="15873" max="15874" width="12.3984375" style="12" customWidth="1"/>
    <col min="15875" max="15875" width="23.3984375" style="12" bestFit="1" customWidth="1"/>
    <col min="15876" max="15876" width="12.86328125" style="12" bestFit="1" customWidth="1"/>
    <col min="15877" max="15879" width="12.3984375" style="12" customWidth="1"/>
    <col min="15880" max="15880" width="23.3984375" style="12" bestFit="1" customWidth="1"/>
    <col min="15881" max="15881" width="12.86328125" style="12" bestFit="1" customWidth="1"/>
    <col min="15882" max="15884" width="12.3984375" style="12" customWidth="1"/>
    <col min="15885" max="15885" width="23.3984375" style="12" bestFit="1" customWidth="1"/>
    <col min="15886" max="15886" width="12.86328125" style="12" bestFit="1" customWidth="1"/>
    <col min="15887" max="15889" width="12.3984375" style="12" customWidth="1"/>
    <col min="15890" max="15890" width="18.59765625" style="12" customWidth="1"/>
    <col min="15891" max="15892" width="12.3984375" style="12" customWidth="1"/>
    <col min="15893" max="15893" width="15.3984375" style="12" customWidth="1"/>
    <col min="15894" max="15894" width="12.3984375" style="12" customWidth="1"/>
    <col min="15895" max="16128" width="12.3984375" style="12"/>
    <col min="16129" max="16130" width="12.3984375" style="12" customWidth="1"/>
    <col min="16131" max="16131" width="23.3984375" style="12" bestFit="1" customWidth="1"/>
    <col min="16132" max="16132" width="12.86328125" style="12" bestFit="1" customWidth="1"/>
    <col min="16133" max="16135" width="12.3984375" style="12" customWidth="1"/>
    <col min="16136" max="16136" width="23.3984375" style="12" bestFit="1" customWidth="1"/>
    <col min="16137" max="16137" width="12.86328125" style="12" bestFit="1" customWidth="1"/>
    <col min="16138" max="16140" width="12.3984375" style="12" customWidth="1"/>
    <col min="16141" max="16141" width="23.3984375" style="12" bestFit="1" customWidth="1"/>
    <col min="16142" max="16142" width="12.86328125" style="12" bestFit="1" customWidth="1"/>
    <col min="16143" max="16145" width="12.3984375" style="12" customWidth="1"/>
    <col min="16146" max="16146" width="18.59765625" style="12" customWidth="1"/>
    <col min="16147" max="16148" width="12.3984375" style="12" customWidth="1"/>
    <col min="16149" max="16149" width="15.3984375" style="12" customWidth="1"/>
    <col min="16150" max="16150" width="12.3984375" style="12" customWidth="1"/>
    <col min="16151" max="16384" width="12.3984375" style="12"/>
  </cols>
  <sheetData>
    <row r="1" spans="1:22" ht="23.1" customHeight="1">
      <c r="A1" s="295" t="s">
        <v>17</v>
      </c>
      <c r="B1" s="295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</row>
    <row r="2" spans="1:22" ht="23.1" customHeight="1">
      <c r="A2" s="313" t="s">
        <v>18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3"/>
      <c r="U2" s="313"/>
      <c r="V2" s="313"/>
    </row>
    <row r="3" spans="1:22" ht="23.1" customHeight="1">
      <c r="A3" s="295" t="s">
        <v>44</v>
      </c>
      <c r="B3" s="295"/>
      <c r="C3" s="295" t="s">
        <v>94</v>
      </c>
      <c r="D3" s="295"/>
      <c r="E3" s="295"/>
      <c r="F3" s="295"/>
      <c r="G3" s="255" t="s">
        <v>126</v>
      </c>
      <c r="H3" s="295"/>
      <c r="I3" s="295"/>
      <c r="J3" s="295"/>
      <c r="K3" s="295"/>
      <c r="L3" s="295"/>
      <c r="M3" s="316" t="s">
        <v>20</v>
      </c>
      <c r="N3" s="316"/>
      <c r="O3" s="316"/>
      <c r="P3" s="316"/>
      <c r="Q3" s="316"/>
      <c r="R3" s="316"/>
      <c r="S3" s="316"/>
      <c r="T3" s="316"/>
      <c r="U3" s="316"/>
      <c r="V3" s="316"/>
    </row>
    <row r="4" spans="1:22" ht="105.75" customHeight="1">
      <c r="A4" s="295" t="s">
        <v>21</v>
      </c>
      <c r="B4" s="295"/>
      <c r="C4" s="295"/>
      <c r="D4" s="295"/>
      <c r="E4" s="295"/>
      <c r="F4" s="295"/>
      <c r="G4" s="254"/>
      <c r="H4" s="295"/>
      <c r="I4" s="295"/>
      <c r="J4" s="295"/>
      <c r="K4" s="295"/>
      <c r="L4" s="295"/>
      <c r="M4" s="295"/>
      <c r="N4" s="295"/>
      <c r="O4" s="295"/>
      <c r="P4" s="295"/>
      <c r="Q4" s="295"/>
      <c r="R4" s="295"/>
      <c r="S4" s="295"/>
      <c r="T4" s="295"/>
      <c r="U4" s="295"/>
      <c r="V4" s="295"/>
    </row>
    <row r="5" spans="1:22" s="13" customFormat="1" ht="23.1" customHeight="1">
      <c r="A5" s="306" t="s">
        <v>22</v>
      </c>
      <c r="B5" s="306"/>
      <c r="C5" s="193">
        <v>44064</v>
      </c>
      <c r="D5" s="51"/>
      <c r="E5" s="51">
        <f>COUNT(C10:C14)</f>
        <v>1</v>
      </c>
      <c r="F5" s="51"/>
      <c r="G5" s="193">
        <v>44064</v>
      </c>
      <c r="H5" s="128"/>
      <c r="I5" s="51"/>
      <c r="J5" s="51">
        <f>COUNTA(H10:H14)</f>
        <v>0</v>
      </c>
      <c r="K5" s="129"/>
      <c r="L5" s="85"/>
      <c r="M5" s="289"/>
      <c r="N5" s="289"/>
      <c r="O5" s="289"/>
      <c r="P5" s="289"/>
      <c r="Q5" s="289"/>
      <c r="R5" s="289"/>
      <c r="S5" s="289"/>
      <c r="T5" s="289"/>
      <c r="U5" s="289"/>
      <c r="V5" s="289"/>
    </row>
    <row r="6" spans="1:22" ht="23.1" customHeight="1">
      <c r="A6" s="292"/>
      <c r="B6" s="292"/>
      <c r="C6" s="52" t="s">
        <v>98</v>
      </c>
      <c r="D6" s="54" t="s">
        <v>95</v>
      </c>
      <c r="E6" s="54" t="s">
        <v>96</v>
      </c>
      <c r="F6" s="55" t="s">
        <v>97</v>
      </c>
      <c r="G6" s="52" t="s">
        <v>125</v>
      </c>
      <c r="H6" s="52" t="s">
        <v>7</v>
      </c>
      <c r="I6" s="52" t="s">
        <v>9</v>
      </c>
      <c r="J6" s="53" t="s">
        <v>12</v>
      </c>
      <c r="K6" s="130" t="s">
        <v>45</v>
      </c>
      <c r="L6" s="86" t="s">
        <v>16</v>
      </c>
      <c r="M6" s="52" t="s">
        <v>98</v>
      </c>
      <c r="N6" s="54" t="s">
        <v>95</v>
      </c>
      <c r="O6" s="54" t="s">
        <v>96</v>
      </c>
      <c r="P6" s="55" t="s">
        <v>97</v>
      </c>
      <c r="Q6" s="52" t="s">
        <v>125</v>
      </c>
      <c r="R6" s="52" t="s">
        <v>7</v>
      </c>
      <c r="S6" s="52" t="s">
        <v>9</v>
      </c>
      <c r="T6" s="232" t="s">
        <v>12</v>
      </c>
      <c r="U6" s="130" t="s">
        <v>45</v>
      </c>
      <c r="V6" s="239" t="s">
        <v>16</v>
      </c>
    </row>
    <row r="7" spans="1:22" s="14" customFormat="1" ht="30" customHeight="1">
      <c r="A7" s="294" t="s">
        <v>30</v>
      </c>
      <c r="B7" s="294"/>
      <c r="C7" s="31">
        <v>80000</v>
      </c>
      <c r="D7" s="31"/>
      <c r="E7" s="194"/>
      <c r="F7" s="131"/>
      <c r="G7" s="31">
        <v>20000</v>
      </c>
      <c r="H7" s="31"/>
      <c r="I7" s="31"/>
      <c r="J7" s="56" t="e">
        <f t="shared" ref="J7:J15" si="0">I7/H7</f>
        <v>#DIV/0!</v>
      </c>
      <c r="K7" s="131"/>
      <c r="L7" s="87" t="e">
        <f t="shared" ref="L7:L15" si="1">K7/I7</f>
        <v>#DIV/0!</v>
      </c>
      <c r="M7" s="59">
        <f t="shared" ref="M7:M14" si="2">SUMIF($C$6:$L$6,$M$6,C7:L7)</f>
        <v>80000</v>
      </c>
      <c r="N7" s="57"/>
      <c r="O7" s="58"/>
      <c r="P7" s="154"/>
      <c r="Q7" s="156">
        <f t="shared" ref="Q7:S14" si="3">SUMIF($C$6:$L$6,Q$6,$C7:$L7)</f>
        <v>20000</v>
      </c>
      <c r="R7" s="156">
        <f t="shared" si="3"/>
        <v>0</v>
      </c>
      <c r="S7" s="156">
        <f t="shared" si="3"/>
        <v>0</v>
      </c>
      <c r="T7" s="233" t="e">
        <f>S7/R7</f>
        <v>#DIV/0!</v>
      </c>
      <c r="U7" s="156">
        <f>SUMIF($C$6:$L$6,U$6,$C7:$L7)</f>
        <v>0</v>
      </c>
      <c r="V7" s="240" t="e">
        <f>U7/S7</f>
        <v>#DIV/0!</v>
      </c>
    </row>
    <row r="8" spans="1:22" ht="16.5" hidden="1" customHeight="1">
      <c r="A8" s="319" t="s">
        <v>46</v>
      </c>
      <c r="B8" s="320"/>
      <c r="C8" s="35" t="e">
        <f>C7/D5*E5</f>
        <v>#DIV/0!</v>
      </c>
      <c r="D8" s="50" t="e">
        <f>D7/D5*E5</f>
        <v>#DIV/0!</v>
      </c>
      <c r="E8" s="195" t="e">
        <f>D8/C8</f>
        <v>#DIV/0!</v>
      </c>
      <c r="F8" s="132" t="e">
        <f>F7/D5*E5</f>
        <v>#DIV/0!</v>
      </c>
      <c r="G8" s="35" t="e">
        <f>G7/#REF!*#REF!</f>
        <v>#REF!</v>
      </c>
      <c r="H8" s="35" t="e">
        <f>H7/I5*J5</f>
        <v>#DIV/0!</v>
      </c>
      <c r="I8" s="50" t="e">
        <f>I7/I5*J5</f>
        <v>#DIV/0!</v>
      </c>
      <c r="J8" s="60" t="e">
        <f t="shared" si="0"/>
        <v>#DIV/0!</v>
      </c>
      <c r="K8" s="132" t="e">
        <f>K7/I5*J5</f>
        <v>#DIV/0!</v>
      </c>
      <c r="L8" s="88" t="e">
        <f t="shared" si="1"/>
        <v>#DIV/0!</v>
      </c>
      <c r="M8" s="61" t="e">
        <f t="shared" si="2"/>
        <v>#DIV/0!</v>
      </c>
      <c r="N8" s="62" t="e">
        <f t="shared" ref="N8:N14" si="4">SUMIF($C$6:$L$6,$N$6,C8:L8)</f>
        <v>#DIV/0!</v>
      </c>
      <c r="O8" s="63" t="e">
        <f t="shared" ref="O8" si="5">N8/M8</f>
        <v>#DIV/0!</v>
      </c>
      <c r="P8" s="155" t="e">
        <f>SUMIF($C$6:$L$6,$P$6,C8:L8)</f>
        <v>#DIV/0!</v>
      </c>
      <c r="Q8" s="155" t="e">
        <f t="shared" si="3"/>
        <v>#REF!</v>
      </c>
      <c r="R8" s="155" t="e">
        <f t="shared" si="3"/>
        <v>#DIV/0!</v>
      </c>
      <c r="S8" s="155" t="e">
        <f t="shared" si="3"/>
        <v>#DIV/0!</v>
      </c>
      <c r="T8" s="234" t="e">
        <f t="shared" ref="T8:T15" si="6">S8/R8</f>
        <v>#DIV/0!</v>
      </c>
      <c r="U8" s="155" t="e">
        <f t="shared" ref="U8:U14" si="7">SUMIF($C$6:$L$6,U$6,$C8:$L8)</f>
        <v>#DIV/0!</v>
      </c>
      <c r="V8" s="241" t="e">
        <f t="shared" ref="V8:V15" si="8">U8/S8</f>
        <v>#DIV/0!</v>
      </c>
    </row>
    <row r="9" spans="1:22" s="14" customFormat="1" ht="30" customHeight="1">
      <c r="A9" s="300" t="s">
        <v>32</v>
      </c>
      <c r="B9" s="300"/>
      <c r="C9" s="39">
        <f t="shared" ref="C9:G9" si="9">SUM(C10:C14)</f>
        <v>87721</v>
      </c>
      <c r="D9" s="40">
        <f t="shared" si="9"/>
        <v>64</v>
      </c>
      <c r="E9" s="173">
        <f t="shared" si="9"/>
        <v>3</v>
      </c>
      <c r="F9" s="133">
        <f t="shared" si="9"/>
        <v>1</v>
      </c>
      <c r="G9" s="40">
        <f t="shared" si="9"/>
        <v>30131</v>
      </c>
      <c r="H9" s="39">
        <f>SUM(H10:H14)</f>
        <v>0</v>
      </c>
      <c r="I9" s="40">
        <f>SUM(I10:I14)</f>
        <v>0</v>
      </c>
      <c r="J9" s="41" t="e">
        <f t="shared" si="0"/>
        <v>#DIV/0!</v>
      </c>
      <c r="K9" s="133">
        <f>SUM(K10:K14)</f>
        <v>0</v>
      </c>
      <c r="L9" s="89" t="e">
        <f t="shared" si="1"/>
        <v>#DIV/0!</v>
      </c>
      <c r="M9" s="59">
        <f t="shared" si="2"/>
        <v>87721</v>
      </c>
      <c r="N9" s="59">
        <f t="shared" si="4"/>
        <v>64</v>
      </c>
      <c r="O9" s="196">
        <f t="shared" ref="O9:O14" si="10">SUMIF($C$6:$L$6,$O$6,C9:L9)</f>
        <v>3</v>
      </c>
      <c r="P9" s="156">
        <f>SUMIF($C$6:$L$6,P$6,$C9:$L9)</f>
        <v>1</v>
      </c>
      <c r="Q9" s="156">
        <f t="shared" si="3"/>
        <v>30131</v>
      </c>
      <c r="R9" s="156">
        <f t="shared" si="3"/>
        <v>0</v>
      </c>
      <c r="S9" s="156">
        <f t="shared" si="3"/>
        <v>0</v>
      </c>
      <c r="T9" s="235" t="e">
        <f t="shared" si="6"/>
        <v>#DIV/0!</v>
      </c>
      <c r="U9" s="156">
        <f t="shared" si="7"/>
        <v>0</v>
      </c>
      <c r="V9" s="242" t="e">
        <f t="shared" si="8"/>
        <v>#DIV/0!</v>
      </c>
    </row>
    <row r="10" spans="1:22" ht="15.75">
      <c r="A10" s="256">
        <v>44064</v>
      </c>
      <c r="B10" s="44" t="s">
        <v>158</v>
      </c>
      <c r="C10" s="248">
        <v>87721</v>
      </c>
      <c r="D10" s="248">
        <v>64</v>
      </c>
      <c r="E10" s="265">
        <v>3</v>
      </c>
      <c r="F10" s="266">
        <v>1</v>
      </c>
      <c r="G10" s="248">
        <v>30131</v>
      </c>
      <c r="H10" s="35"/>
      <c r="I10" s="35"/>
      <c r="J10" s="60" t="e">
        <f t="shared" si="0"/>
        <v>#DIV/0!</v>
      </c>
      <c r="K10" s="132"/>
      <c r="L10" s="197" t="e">
        <f t="shared" si="1"/>
        <v>#DIV/0!</v>
      </c>
      <c r="M10" s="61">
        <f t="shared" si="2"/>
        <v>87721</v>
      </c>
      <c r="N10" s="62">
        <f t="shared" si="4"/>
        <v>64</v>
      </c>
      <c r="O10" s="198">
        <f t="shared" si="10"/>
        <v>3</v>
      </c>
      <c r="P10" s="199">
        <f>SUMIF($C$6:$L$6,$P$6,C10:L10)</f>
        <v>1</v>
      </c>
      <c r="Q10" s="199">
        <f t="shared" si="3"/>
        <v>30131</v>
      </c>
      <c r="R10" s="199">
        <f t="shared" si="3"/>
        <v>0</v>
      </c>
      <c r="S10" s="199">
        <f t="shared" si="3"/>
        <v>0</v>
      </c>
      <c r="T10" s="236" t="e">
        <f t="shared" si="6"/>
        <v>#DIV/0!</v>
      </c>
      <c r="U10" s="199">
        <f t="shared" si="7"/>
        <v>0</v>
      </c>
      <c r="V10" s="243" t="e">
        <f t="shared" si="8"/>
        <v>#DIV/0!</v>
      </c>
    </row>
    <row r="11" spans="1:22" ht="15.75" hidden="1">
      <c r="A11" s="258">
        <v>44065</v>
      </c>
      <c r="B11" s="44" t="s">
        <v>35</v>
      </c>
      <c r="C11" s="35"/>
      <c r="D11" s="35"/>
      <c r="E11" s="200"/>
      <c r="F11" s="132"/>
      <c r="G11" s="35"/>
      <c r="H11" s="35"/>
      <c r="I11" s="35"/>
      <c r="J11" s="60" t="e">
        <f t="shared" si="0"/>
        <v>#DIV/0!</v>
      </c>
      <c r="K11" s="132"/>
      <c r="L11" s="197" t="e">
        <f t="shared" si="1"/>
        <v>#DIV/0!</v>
      </c>
      <c r="M11" s="61">
        <f t="shared" si="2"/>
        <v>0</v>
      </c>
      <c r="N11" s="62">
        <f t="shared" si="4"/>
        <v>0</v>
      </c>
      <c r="O11" s="198">
        <f t="shared" si="10"/>
        <v>0</v>
      </c>
      <c r="P11" s="199">
        <f>SUMIF($C$6:$L$6,$P$6,C11:L11)</f>
        <v>0</v>
      </c>
      <c r="Q11" s="199">
        <f t="shared" si="3"/>
        <v>0</v>
      </c>
      <c r="R11" s="199">
        <f t="shared" si="3"/>
        <v>0</v>
      </c>
      <c r="S11" s="199">
        <f t="shared" si="3"/>
        <v>0</v>
      </c>
      <c r="T11" s="236" t="e">
        <f t="shared" si="6"/>
        <v>#DIV/0!</v>
      </c>
      <c r="U11" s="199">
        <f t="shared" si="7"/>
        <v>0</v>
      </c>
      <c r="V11" s="243" t="e">
        <f t="shared" si="8"/>
        <v>#DIV/0!</v>
      </c>
    </row>
    <row r="12" spans="1:22" ht="15.75" hidden="1">
      <c r="A12" s="258">
        <v>44066</v>
      </c>
      <c r="B12" s="44" t="s">
        <v>36</v>
      </c>
      <c r="C12" s="35"/>
      <c r="D12" s="35"/>
      <c r="E12" s="200"/>
      <c r="F12" s="132"/>
      <c r="G12" s="35"/>
      <c r="H12" s="35"/>
      <c r="I12" s="35"/>
      <c r="J12" s="60" t="e">
        <f t="shared" si="0"/>
        <v>#DIV/0!</v>
      </c>
      <c r="K12" s="132"/>
      <c r="L12" s="197" t="e">
        <f t="shared" si="1"/>
        <v>#DIV/0!</v>
      </c>
      <c r="M12" s="61">
        <f t="shared" si="2"/>
        <v>0</v>
      </c>
      <c r="N12" s="62">
        <f t="shared" si="4"/>
        <v>0</v>
      </c>
      <c r="O12" s="198">
        <f t="shared" si="10"/>
        <v>0</v>
      </c>
      <c r="P12" s="199">
        <f>SUMIF($C$6:$L$6,$P$6,C12:L12)</f>
        <v>0</v>
      </c>
      <c r="Q12" s="199">
        <f t="shared" si="3"/>
        <v>0</v>
      </c>
      <c r="R12" s="199">
        <f t="shared" si="3"/>
        <v>0</v>
      </c>
      <c r="S12" s="199">
        <f t="shared" si="3"/>
        <v>0</v>
      </c>
      <c r="T12" s="236" t="e">
        <f t="shared" si="6"/>
        <v>#DIV/0!</v>
      </c>
      <c r="U12" s="199">
        <f t="shared" si="7"/>
        <v>0</v>
      </c>
      <c r="V12" s="243" t="e">
        <f t="shared" si="8"/>
        <v>#DIV/0!</v>
      </c>
    </row>
    <row r="13" spans="1:22" ht="15.75" hidden="1">
      <c r="A13" s="258">
        <v>44067</v>
      </c>
      <c r="B13" s="44" t="s">
        <v>37</v>
      </c>
      <c r="C13" s="35"/>
      <c r="D13" s="35"/>
      <c r="E13" s="200"/>
      <c r="F13" s="132"/>
      <c r="G13" s="35"/>
      <c r="H13" s="35"/>
      <c r="I13" s="35"/>
      <c r="J13" s="60" t="e">
        <f t="shared" si="0"/>
        <v>#DIV/0!</v>
      </c>
      <c r="K13" s="132"/>
      <c r="L13" s="197" t="e">
        <f t="shared" si="1"/>
        <v>#DIV/0!</v>
      </c>
      <c r="M13" s="61">
        <f t="shared" si="2"/>
        <v>0</v>
      </c>
      <c r="N13" s="62">
        <f t="shared" si="4"/>
        <v>0</v>
      </c>
      <c r="O13" s="198">
        <f t="shared" si="10"/>
        <v>0</v>
      </c>
      <c r="P13" s="199">
        <f>SUMIF($C$6:$L$6,$P$6,C13:L13)</f>
        <v>0</v>
      </c>
      <c r="Q13" s="199">
        <f t="shared" si="3"/>
        <v>0</v>
      </c>
      <c r="R13" s="199">
        <f t="shared" si="3"/>
        <v>0</v>
      </c>
      <c r="S13" s="199">
        <f t="shared" si="3"/>
        <v>0</v>
      </c>
      <c r="T13" s="236" t="e">
        <f t="shared" si="6"/>
        <v>#DIV/0!</v>
      </c>
      <c r="U13" s="199">
        <f t="shared" si="7"/>
        <v>0</v>
      </c>
      <c r="V13" s="243" t="e">
        <f t="shared" si="8"/>
        <v>#DIV/0!</v>
      </c>
    </row>
    <row r="14" spans="1:22" ht="15.75" hidden="1">
      <c r="A14" s="258">
        <v>44068</v>
      </c>
      <c r="B14" s="44" t="s">
        <v>38</v>
      </c>
      <c r="C14" s="35"/>
      <c r="D14" s="35"/>
      <c r="E14" s="200"/>
      <c r="F14" s="132"/>
      <c r="G14" s="35"/>
      <c r="H14" s="35"/>
      <c r="I14" s="35"/>
      <c r="J14" s="60" t="e">
        <f t="shared" si="0"/>
        <v>#DIV/0!</v>
      </c>
      <c r="K14" s="132"/>
      <c r="L14" s="197" t="e">
        <f t="shared" si="1"/>
        <v>#DIV/0!</v>
      </c>
      <c r="M14" s="61">
        <f t="shared" si="2"/>
        <v>0</v>
      </c>
      <c r="N14" s="62">
        <f t="shared" si="4"/>
        <v>0</v>
      </c>
      <c r="O14" s="198">
        <f t="shared" si="10"/>
        <v>0</v>
      </c>
      <c r="P14" s="199">
        <f>SUMIF($C$6:$L$6,$P$6,C14:L14)</f>
        <v>0</v>
      </c>
      <c r="Q14" s="199">
        <f t="shared" si="3"/>
        <v>0</v>
      </c>
      <c r="R14" s="199">
        <f t="shared" si="3"/>
        <v>0</v>
      </c>
      <c r="S14" s="199">
        <f t="shared" si="3"/>
        <v>0</v>
      </c>
      <c r="T14" s="236" t="e">
        <f t="shared" si="6"/>
        <v>#DIV/0!</v>
      </c>
      <c r="U14" s="199">
        <f t="shared" si="7"/>
        <v>0</v>
      </c>
      <c r="V14" s="243" t="e">
        <f t="shared" si="8"/>
        <v>#DIV/0!</v>
      </c>
    </row>
    <row r="15" spans="1:22" s="16" customFormat="1" ht="30" customHeight="1">
      <c r="A15" s="302" t="s">
        <v>40</v>
      </c>
      <c r="B15" s="302"/>
      <c r="C15" s="67">
        <f t="shared" ref="C15:G15" si="11">SUM(C10:C14)</f>
        <v>87721</v>
      </c>
      <c r="D15" s="67">
        <f t="shared" si="11"/>
        <v>64</v>
      </c>
      <c r="E15" s="174">
        <f t="shared" si="11"/>
        <v>3</v>
      </c>
      <c r="F15" s="135">
        <f t="shared" si="11"/>
        <v>1</v>
      </c>
      <c r="G15" s="67">
        <f t="shared" si="11"/>
        <v>30131</v>
      </c>
      <c r="H15" s="67">
        <f>SUM(H10:H14)</f>
        <v>0</v>
      </c>
      <c r="I15" s="67">
        <f>SUM(I10:I14)</f>
        <v>0</v>
      </c>
      <c r="J15" s="48" t="e">
        <f t="shared" si="0"/>
        <v>#DIV/0!</v>
      </c>
      <c r="K15" s="135">
        <f>SUM(K10:K14)</f>
        <v>0</v>
      </c>
      <c r="L15" s="90" t="e">
        <f t="shared" si="1"/>
        <v>#DIV/0!</v>
      </c>
      <c r="M15" s="67">
        <f>SUM(M10:M14)</f>
        <v>87721</v>
      </c>
      <c r="N15" s="67">
        <f>SUM(N10:N14)</f>
        <v>64</v>
      </c>
      <c r="O15" s="201">
        <f>SUM(O10:O14)</f>
        <v>3</v>
      </c>
      <c r="P15" s="201">
        <f t="shared" ref="P15:S15" si="12">SUM(P10:P14)</f>
        <v>1</v>
      </c>
      <c r="Q15" s="201">
        <f t="shared" si="12"/>
        <v>30131</v>
      </c>
      <c r="R15" s="201">
        <f t="shared" si="12"/>
        <v>0</v>
      </c>
      <c r="S15" s="201">
        <f t="shared" si="12"/>
        <v>0</v>
      </c>
      <c r="T15" s="49" t="e">
        <f t="shared" si="6"/>
        <v>#DIV/0!</v>
      </c>
      <c r="U15" s="201">
        <f>SUM(U10:U14)</f>
        <v>0</v>
      </c>
      <c r="V15" s="244" t="e">
        <f t="shared" si="8"/>
        <v>#DIV/0!</v>
      </c>
    </row>
    <row r="16" spans="1:22" s="203" customFormat="1" ht="30" customHeight="1">
      <c r="A16" s="318" t="s">
        <v>47</v>
      </c>
      <c r="B16" s="318"/>
      <c r="C16" s="202">
        <f>C9/C7</f>
        <v>1.0965125</v>
      </c>
      <c r="D16" s="202"/>
      <c r="E16" s="202"/>
      <c r="F16" s="202"/>
      <c r="G16" s="202">
        <f>G9/G7</f>
        <v>1.5065500000000001</v>
      </c>
      <c r="H16" s="202"/>
      <c r="I16" s="202"/>
      <c r="J16" s="202"/>
      <c r="K16" s="202"/>
      <c r="L16" s="202"/>
      <c r="M16" s="202">
        <f>M9/M7</f>
        <v>1.0965125</v>
      </c>
      <c r="N16" s="202"/>
      <c r="O16" s="202"/>
      <c r="P16" s="202"/>
      <c r="Q16" s="202">
        <f>Q9/Q7</f>
        <v>1.5065500000000001</v>
      </c>
      <c r="R16" s="202"/>
      <c r="S16" s="202"/>
      <c r="T16" s="49"/>
      <c r="U16" s="202"/>
      <c r="V16" s="245"/>
    </row>
    <row r="18" spans="2:22" ht="15">
      <c r="B18" s="17"/>
      <c r="C18" s="20"/>
      <c r="D18" s="20"/>
      <c r="E18" s="21"/>
      <c r="F18" s="20"/>
      <c r="G18" s="20"/>
      <c r="H18" s="20"/>
      <c r="I18" s="20"/>
      <c r="J18" s="21"/>
      <c r="K18" s="137"/>
      <c r="L18" s="91"/>
      <c r="P18" s="20"/>
      <c r="Q18" s="20"/>
      <c r="R18" s="20"/>
      <c r="S18" s="20"/>
      <c r="T18" s="237"/>
      <c r="U18" s="20"/>
      <c r="V18" s="246"/>
    </row>
    <row r="19" spans="2:22" ht="15">
      <c r="B19" s="17"/>
      <c r="C19" s="20"/>
      <c r="D19" s="20"/>
      <c r="E19" s="21"/>
      <c r="F19" s="20"/>
      <c r="G19" s="20"/>
      <c r="H19" s="20"/>
      <c r="I19" s="20"/>
      <c r="J19" s="21"/>
      <c r="K19" s="137"/>
      <c r="L19" s="91"/>
      <c r="P19" s="20"/>
      <c r="Q19" s="20"/>
      <c r="R19" s="20"/>
      <c r="S19" s="20"/>
      <c r="T19" s="237"/>
      <c r="U19" s="20"/>
      <c r="V19" s="246"/>
    </row>
    <row r="20" spans="2:22" ht="15">
      <c r="B20" s="17"/>
      <c r="C20" s="20"/>
      <c r="D20" s="20"/>
      <c r="E20" s="21"/>
      <c r="F20" s="20"/>
      <c r="G20" s="20"/>
      <c r="H20" s="20"/>
      <c r="I20" s="20"/>
      <c r="J20" s="21"/>
      <c r="K20" s="137"/>
      <c r="L20" s="91"/>
      <c r="P20" s="20"/>
      <c r="Q20" s="20"/>
      <c r="R20" s="20"/>
      <c r="S20" s="20"/>
      <c r="T20" s="237"/>
      <c r="U20" s="20"/>
      <c r="V20" s="246"/>
    </row>
    <row r="21" spans="2:22" ht="15">
      <c r="B21" s="17"/>
      <c r="C21" s="20"/>
      <c r="D21" s="20"/>
      <c r="E21" s="21"/>
      <c r="F21" s="20"/>
      <c r="G21" s="20"/>
      <c r="H21" s="20"/>
      <c r="I21" s="20"/>
      <c r="J21" s="21"/>
      <c r="K21" s="137"/>
      <c r="L21" s="91"/>
      <c r="P21" s="20"/>
      <c r="Q21" s="20"/>
      <c r="R21" s="20"/>
      <c r="S21" s="20"/>
      <c r="T21" s="237"/>
      <c r="U21" s="20"/>
      <c r="V21" s="246"/>
    </row>
    <row r="22" spans="2:22" ht="15">
      <c r="B22" s="17"/>
      <c r="C22" s="20"/>
      <c r="D22" s="20"/>
      <c r="E22" s="21"/>
      <c r="F22" s="20"/>
      <c r="G22" s="20"/>
      <c r="H22" s="20"/>
      <c r="I22" s="20"/>
      <c r="J22" s="21"/>
      <c r="K22" s="137"/>
      <c r="L22" s="91"/>
      <c r="P22" s="20"/>
      <c r="Q22" s="20"/>
      <c r="R22" s="20"/>
      <c r="S22" s="20"/>
      <c r="T22" s="237"/>
      <c r="U22" s="20"/>
      <c r="V22" s="246"/>
    </row>
  </sheetData>
  <mergeCells count="20">
    <mergeCell ref="A16:B16"/>
    <mergeCell ref="A4:B4"/>
    <mergeCell ref="C4:F4"/>
    <mergeCell ref="H4:L4"/>
    <mergeCell ref="M4:V4"/>
    <mergeCell ref="A5:B5"/>
    <mergeCell ref="M5:V5"/>
    <mergeCell ref="A6:B6"/>
    <mergeCell ref="A7:B7"/>
    <mergeCell ref="A8:B8"/>
    <mergeCell ref="A9:B9"/>
    <mergeCell ref="A15:B15"/>
    <mergeCell ref="A1:B1"/>
    <mergeCell ref="C1:V1"/>
    <mergeCell ref="A2:B2"/>
    <mergeCell ref="C2:V2"/>
    <mergeCell ref="A3:B3"/>
    <mergeCell ref="C3:F3"/>
    <mergeCell ref="H3:L3"/>
    <mergeCell ref="M3:V3"/>
  </mergeCells>
  <phoneticPr fontId="3" type="noConversion"/>
  <conditionalFormatting sqref="L9 J9 E9">
    <cfRule type="cellIs" dxfId="105" priority="7" stopIfTrue="1" operator="lessThan">
      <formula>E7</formula>
    </cfRule>
  </conditionalFormatting>
  <conditionalFormatting sqref="D9 I9">
    <cfRule type="cellIs" dxfId="104" priority="9" stopIfTrue="1" operator="lessThan">
      <formula>D7</formula>
    </cfRule>
  </conditionalFormatting>
  <conditionalFormatting sqref="O15 L15 J15 E15">
    <cfRule type="cellIs" dxfId="103" priority="10" stopIfTrue="1" operator="lessThanOrEqual">
      <formula>E7</formula>
    </cfRule>
  </conditionalFormatting>
  <conditionalFormatting sqref="C15:D15 T15 K15 M15:N15 F15:I15 V15">
    <cfRule type="cellIs" dxfId="102" priority="11" stopIfTrue="1" operator="lessThan">
      <formula>C7</formula>
    </cfRule>
  </conditionalFormatting>
  <conditionalFormatting sqref="C16:V16">
    <cfRule type="cellIs" dxfId="101" priority="12" stopIfTrue="1" operator="lessThan">
      <formula>1</formula>
    </cfRule>
  </conditionalFormatting>
  <conditionalFormatting sqref="M9">
    <cfRule type="cellIs" dxfId="100" priority="13" stopIfTrue="1" operator="lessThan">
      <formula>#REF!</formula>
    </cfRule>
  </conditionalFormatting>
  <conditionalFormatting sqref="N9:V9">
    <cfRule type="cellIs" dxfId="99" priority="8" stopIfTrue="1" operator="lessThan">
      <formula>N7</formula>
    </cfRule>
  </conditionalFormatting>
  <conditionalFormatting sqref="C9:D9 K9 F9:I9">
    <cfRule type="cellIs" dxfId="98" priority="14" stopIfTrue="1" operator="lessThan">
      <formula>C8</formula>
    </cfRule>
  </conditionalFormatting>
  <conditionalFormatting sqref="G9">
    <cfRule type="cellIs" dxfId="97" priority="6" stopIfTrue="1" operator="lessThan">
      <formula>G7</formula>
    </cfRule>
  </conditionalFormatting>
  <conditionalFormatting sqref="Q7:S7">
    <cfRule type="cellIs" dxfId="96" priority="5" stopIfTrue="1" operator="lessThan">
      <formula>Q5</formula>
    </cfRule>
  </conditionalFormatting>
  <conditionalFormatting sqref="U7:U14">
    <cfRule type="cellIs" dxfId="95" priority="4" stopIfTrue="1" operator="lessThan">
      <formula>U5</formula>
    </cfRule>
  </conditionalFormatting>
  <conditionalFormatting sqref="P15:S15">
    <cfRule type="cellIs" dxfId="94" priority="3" stopIfTrue="1" operator="lessThanOrEqual">
      <formula>P7</formula>
    </cfRule>
  </conditionalFormatting>
  <conditionalFormatting sqref="U15">
    <cfRule type="cellIs" dxfId="93" priority="2" stopIfTrue="1" operator="lessThanOrEqual">
      <formula>U7</formula>
    </cfRule>
  </conditionalFormatting>
  <conditionalFormatting sqref="M7">
    <cfRule type="cellIs" dxfId="92" priority="1" stopIfTrue="1" operator="lessThan">
      <formula>#REF!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zoomScale="70" workbookViewId="0">
      <pane xSplit="2" ySplit="9" topLeftCell="C10" activePane="bottomRight" state="frozen"/>
      <selection activeCell="T18" sqref="T18"/>
      <selection pane="topRight" activeCell="T18" sqref="T18"/>
      <selection pane="bottomLeft" activeCell="T18" sqref="T18"/>
      <selection pane="bottomRight" activeCell="O13" sqref="A9:O13"/>
    </sheetView>
  </sheetViews>
  <sheetFormatPr defaultColWidth="12.3984375" defaultRowHeight="13.5"/>
  <cols>
    <col min="1" max="2" width="12.3984375" style="12" customWidth="1"/>
    <col min="3" max="3" width="14.265625" style="22" customWidth="1"/>
    <col min="4" max="4" width="11.1328125" style="22" customWidth="1"/>
    <col min="5" max="5" width="12.3984375" style="23" customWidth="1"/>
    <col min="6" max="6" width="14.59765625" style="22" bestFit="1" customWidth="1"/>
    <col min="7" max="7" width="19.46484375" style="22" customWidth="1"/>
    <col min="8" max="8" width="16" style="22" customWidth="1"/>
    <col min="9" max="9" width="13.796875" style="22" bestFit="1" customWidth="1"/>
    <col min="10" max="10" width="12.3984375" style="23" customWidth="1"/>
    <col min="11" max="11" width="16" style="22" customWidth="1"/>
    <col min="12" max="12" width="13.796875" style="22" bestFit="1" customWidth="1"/>
    <col min="13" max="13" width="12.3984375" style="23" customWidth="1"/>
    <col min="14" max="14" width="14.1328125" style="22" customWidth="1"/>
    <col min="15" max="15" width="12.3984375" style="22" customWidth="1"/>
    <col min="16" max="16" width="12.3984375" style="23" customWidth="1"/>
    <col min="17" max="17" width="14.59765625" style="22" bestFit="1" customWidth="1"/>
    <col min="18" max="18" width="14.59765625" style="22" customWidth="1"/>
    <col min="19" max="19" width="15.796875" style="22" bestFit="1" customWidth="1"/>
    <col min="20" max="20" width="14.59765625" style="22" customWidth="1"/>
    <col min="21" max="21" width="14.59765625" style="238" customWidth="1"/>
    <col min="22" max="22" width="14.59765625" style="22" hidden="1" customWidth="1"/>
    <col min="23" max="23" width="14.59765625" style="247" hidden="1" customWidth="1"/>
    <col min="24" max="257" width="12.3984375" style="12"/>
    <col min="258" max="259" width="12.3984375" style="12" customWidth="1"/>
    <col min="260" max="260" width="23.3984375" style="12" bestFit="1" customWidth="1"/>
    <col min="261" max="261" width="12.86328125" style="12" bestFit="1" customWidth="1"/>
    <col min="262" max="264" width="12.3984375" style="12" customWidth="1"/>
    <col min="265" max="265" width="23.3984375" style="12" bestFit="1" customWidth="1"/>
    <col min="266" max="266" width="12.86328125" style="12" bestFit="1" customWidth="1"/>
    <col min="267" max="269" width="12.3984375" style="12" customWidth="1"/>
    <col min="270" max="270" width="23.3984375" style="12" bestFit="1" customWidth="1"/>
    <col min="271" max="271" width="12.86328125" style="12" bestFit="1" customWidth="1"/>
    <col min="272" max="274" width="12.3984375" style="12" customWidth="1"/>
    <col min="275" max="275" width="18.59765625" style="12" customWidth="1"/>
    <col min="276" max="277" width="12.3984375" style="12" customWidth="1"/>
    <col min="278" max="278" width="15.3984375" style="12" customWidth="1"/>
    <col min="279" max="279" width="12.3984375" style="12" customWidth="1"/>
    <col min="280" max="513" width="12.3984375" style="12"/>
    <col min="514" max="515" width="12.3984375" style="12" customWidth="1"/>
    <col min="516" max="516" width="23.3984375" style="12" bestFit="1" customWidth="1"/>
    <col min="517" max="517" width="12.86328125" style="12" bestFit="1" customWidth="1"/>
    <col min="518" max="520" width="12.3984375" style="12" customWidth="1"/>
    <col min="521" max="521" width="23.3984375" style="12" bestFit="1" customWidth="1"/>
    <col min="522" max="522" width="12.86328125" style="12" bestFit="1" customWidth="1"/>
    <col min="523" max="525" width="12.3984375" style="12" customWidth="1"/>
    <col min="526" max="526" width="23.3984375" style="12" bestFit="1" customWidth="1"/>
    <col min="527" max="527" width="12.86328125" style="12" bestFit="1" customWidth="1"/>
    <col min="528" max="530" width="12.3984375" style="12" customWidth="1"/>
    <col min="531" max="531" width="18.59765625" style="12" customWidth="1"/>
    <col min="532" max="533" width="12.3984375" style="12" customWidth="1"/>
    <col min="534" max="534" width="15.3984375" style="12" customWidth="1"/>
    <col min="535" max="535" width="12.3984375" style="12" customWidth="1"/>
    <col min="536" max="769" width="12.3984375" style="12"/>
    <col min="770" max="771" width="12.3984375" style="12" customWidth="1"/>
    <col min="772" max="772" width="23.3984375" style="12" bestFit="1" customWidth="1"/>
    <col min="773" max="773" width="12.86328125" style="12" bestFit="1" customWidth="1"/>
    <col min="774" max="776" width="12.3984375" style="12" customWidth="1"/>
    <col min="777" max="777" width="23.3984375" style="12" bestFit="1" customWidth="1"/>
    <col min="778" max="778" width="12.86328125" style="12" bestFit="1" customWidth="1"/>
    <col min="779" max="781" width="12.3984375" style="12" customWidth="1"/>
    <col min="782" max="782" width="23.3984375" style="12" bestFit="1" customWidth="1"/>
    <col min="783" max="783" width="12.86328125" style="12" bestFit="1" customWidth="1"/>
    <col min="784" max="786" width="12.3984375" style="12" customWidth="1"/>
    <col min="787" max="787" width="18.59765625" style="12" customWidth="1"/>
    <col min="788" max="789" width="12.3984375" style="12" customWidth="1"/>
    <col min="790" max="790" width="15.3984375" style="12" customWidth="1"/>
    <col min="791" max="791" width="12.3984375" style="12" customWidth="1"/>
    <col min="792" max="1025" width="12.3984375" style="12"/>
    <col min="1026" max="1027" width="12.3984375" style="12" customWidth="1"/>
    <col min="1028" max="1028" width="23.3984375" style="12" bestFit="1" customWidth="1"/>
    <col min="1029" max="1029" width="12.86328125" style="12" bestFit="1" customWidth="1"/>
    <col min="1030" max="1032" width="12.3984375" style="12" customWidth="1"/>
    <col min="1033" max="1033" width="23.3984375" style="12" bestFit="1" customWidth="1"/>
    <col min="1034" max="1034" width="12.86328125" style="12" bestFit="1" customWidth="1"/>
    <col min="1035" max="1037" width="12.3984375" style="12" customWidth="1"/>
    <col min="1038" max="1038" width="23.3984375" style="12" bestFit="1" customWidth="1"/>
    <col min="1039" max="1039" width="12.86328125" style="12" bestFit="1" customWidth="1"/>
    <col min="1040" max="1042" width="12.3984375" style="12" customWidth="1"/>
    <col min="1043" max="1043" width="18.59765625" style="12" customWidth="1"/>
    <col min="1044" max="1045" width="12.3984375" style="12" customWidth="1"/>
    <col min="1046" max="1046" width="15.3984375" style="12" customWidth="1"/>
    <col min="1047" max="1047" width="12.3984375" style="12" customWidth="1"/>
    <col min="1048" max="1281" width="12.3984375" style="12"/>
    <col min="1282" max="1283" width="12.3984375" style="12" customWidth="1"/>
    <col min="1284" max="1284" width="23.3984375" style="12" bestFit="1" customWidth="1"/>
    <col min="1285" max="1285" width="12.86328125" style="12" bestFit="1" customWidth="1"/>
    <col min="1286" max="1288" width="12.3984375" style="12" customWidth="1"/>
    <col min="1289" max="1289" width="23.3984375" style="12" bestFit="1" customWidth="1"/>
    <col min="1290" max="1290" width="12.86328125" style="12" bestFit="1" customWidth="1"/>
    <col min="1291" max="1293" width="12.3984375" style="12" customWidth="1"/>
    <col min="1294" max="1294" width="23.3984375" style="12" bestFit="1" customWidth="1"/>
    <col min="1295" max="1295" width="12.86328125" style="12" bestFit="1" customWidth="1"/>
    <col min="1296" max="1298" width="12.3984375" style="12" customWidth="1"/>
    <col min="1299" max="1299" width="18.59765625" style="12" customWidth="1"/>
    <col min="1300" max="1301" width="12.3984375" style="12" customWidth="1"/>
    <col min="1302" max="1302" width="15.3984375" style="12" customWidth="1"/>
    <col min="1303" max="1303" width="12.3984375" style="12" customWidth="1"/>
    <col min="1304" max="1537" width="12.3984375" style="12"/>
    <col min="1538" max="1539" width="12.3984375" style="12" customWidth="1"/>
    <col min="1540" max="1540" width="23.3984375" style="12" bestFit="1" customWidth="1"/>
    <col min="1541" max="1541" width="12.86328125" style="12" bestFit="1" customWidth="1"/>
    <col min="1542" max="1544" width="12.3984375" style="12" customWidth="1"/>
    <col min="1545" max="1545" width="23.3984375" style="12" bestFit="1" customWidth="1"/>
    <col min="1546" max="1546" width="12.86328125" style="12" bestFit="1" customWidth="1"/>
    <col min="1547" max="1549" width="12.3984375" style="12" customWidth="1"/>
    <col min="1550" max="1550" width="23.3984375" style="12" bestFit="1" customWidth="1"/>
    <col min="1551" max="1551" width="12.86328125" style="12" bestFit="1" customWidth="1"/>
    <col min="1552" max="1554" width="12.3984375" style="12" customWidth="1"/>
    <col min="1555" max="1555" width="18.59765625" style="12" customWidth="1"/>
    <col min="1556" max="1557" width="12.3984375" style="12" customWidth="1"/>
    <col min="1558" max="1558" width="15.3984375" style="12" customWidth="1"/>
    <col min="1559" max="1559" width="12.3984375" style="12" customWidth="1"/>
    <col min="1560" max="1793" width="12.3984375" style="12"/>
    <col min="1794" max="1795" width="12.3984375" style="12" customWidth="1"/>
    <col min="1796" max="1796" width="23.3984375" style="12" bestFit="1" customWidth="1"/>
    <col min="1797" max="1797" width="12.86328125" style="12" bestFit="1" customWidth="1"/>
    <col min="1798" max="1800" width="12.3984375" style="12" customWidth="1"/>
    <col min="1801" max="1801" width="23.3984375" style="12" bestFit="1" customWidth="1"/>
    <col min="1802" max="1802" width="12.86328125" style="12" bestFit="1" customWidth="1"/>
    <col min="1803" max="1805" width="12.3984375" style="12" customWidth="1"/>
    <col min="1806" max="1806" width="23.3984375" style="12" bestFit="1" customWidth="1"/>
    <col min="1807" max="1807" width="12.86328125" style="12" bestFit="1" customWidth="1"/>
    <col min="1808" max="1810" width="12.3984375" style="12" customWidth="1"/>
    <col min="1811" max="1811" width="18.59765625" style="12" customWidth="1"/>
    <col min="1812" max="1813" width="12.3984375" style="12" customWidth="1"/>
    <col min="1814" max="1814" width="15.3984375" style="12" customWidth="1"/>
    <col min="1815" max="1815" width="12.3984375" style="12" customWidth="1"/>
    <col min="1816" max="2049" width="12.3984375" style="12"/>
    <col min="2050" max="2051" width="12.3984375" style="12" customWidth="1"/>
    <col min="2052" max="2052" width="23.3984375" style="12" bestFit="1" customWidth="1"/>
    <col min="2053" max="2053" width="12.86328125" style="12" bestFit="1" customWidth="1"/>
    <col min="2054" max="2056" width="12.3984375" style="12" customWidth="1"/>
    <col min="2057" max="2057" width="23.3984375" style="12" bestFit="1" customWidth="1"/>
    <col min="2058" max="2058" width="12.86328125" style="12" bestFit="1" customWidth="1"/>
    <col min="2059" max="2061" width="12.3984375" style="12" customWidth="1"/>
    <col min="2062" max="2062" width="23.3984375" style="12" bestFit="1" customWidth="1"/>
    <col min="2063" max="2063" width="12.86328125" style="12" bestFit="1" customWidth="1"/>
    <col min="2064" max="2066" width="12.3984375" style="12" customWidth="1"/>
    <col min="2067" max="2067" width="18.59765625" style="12" customWidth="1"/>
    <col min="2068" max="2069" width="12.3984375" style="12" customWidth="1"/>
    <col min="2070" max="2070" width="15.3984375" style="12" customWidth="1"/>
    <col min="2071" max="2071" width="12.3984375" style="12" customWidth="1"/>
    <col min="2072" max="2305" width="12.3984375" style="12"/>
    <col min="2306" max="2307" width="12.3984375" style="12" customWidth="1"/>
    <col min="2308" max="2308" width="23.3984375" style="12" bestFit="1" customWidth="1"/>
    <col min="2309" max="2309" width="12.86328125" style="12" bestFit="1" customWidth="1"/>
    <col min="2310" max="2312" width="12.3984375" style="12" customWidth="1"/>
    <col min="2313" max="2313" width="23.3984375" style="12" bestFit="1" customWidth="1"/>
    <col min="2314" max="2314" width="12.86328125" style="12" bestFit="1" customWidth="1"/>
    <col min="2315" max="2317" width="12.3984375" style="12" customWidth="1"/>
    <col min="2318" max="2318" width="23.3984375" style="12" bestFit="1" customWidth="1"/>
    <col min="2319" max="2319" width="12.86328125" style="12" bestFit="1" customWidth="1"/>
    <col min="2320" max="2322" width="12.3984375" style="12" customWidth="1"/>
    <col min="2323" max="2323" width="18.59765625" style="12" customWidth="1"/>
    <col min="2324" max="2325" width="12.3984375" style="12" customWidth="1"/>
    <col min="2326" max="2326" width="15.3984375" style="12" customWidth="1"/>
    <col min="2327" max="2327" width="12.3984375" style="12" customWidth="1"/>
    <col min="2328" max="2561" width="12.3984375" style="12"/>
    <col min="2562" max="2563" width="12.3984375" style="12" customWidth="1"/>
    <col min="2564" max="2564" width="23.3984375" style="12" bestFit="1" customWidth="1"/>
    <col min="2565" max="2565" width="12.86328125" style="12" bestFit="1" customWidth="1"/>
    <col min="2566" max="2568" width="12.3984375" style="12" customWidth="1"/>
    <col min="2569" max="2569" width="23.3984375" style="12" bestFit="1" customWidth="1"/>
    <col min="2570" max="2570" width="12.86328125" style="12" bestFit="1" customWidth="1"/>
    <col min="2571" max="2573" width="12.3984375" style="12" customWidth="1"/>
    <col min="2574" max="2574" width="23.3984375" style="12" bestFit="1" customWidth="1"/>
    <col min="2575" max="2575" width="12.86328125" style="12" bestFit="1" customWidth="1"/>
    <col min="2576" max="2578" width="12.3984375" style="12" customWidth="1"/>
    <col min="2579" max="2579" width="18.59765625" style="12" customWidth="1"/>
    <col min="2580" max="2581" width="12.3984375" style="12" customWidth="1"/>
    <col min="2582" max="2582" width="15.3984375" style="12" customWidth="1"/>
    <col min="2583" max="2583" width="12.3984375" style="12" customWidth="1"/>
    <col min="2584" max="2817" width="12.3984375" style="12"/>
    <col min="2818" max="2819" width="12.3984375" style="12" customWidth="1"/>
    <col min="2820" max="2820" width="23.3984375" style="12" bestFit="1" customWidth="1"/>
    <col min="2821" max="2821" width="12.86328125" style="12" bestFit="1" customWidth="1"/>
    <col min="2822" max="2824" width="12.3984375" style="12" customWidth="1"/>
    <col min="2825" max="2825" width="23.3984375" style="12" bestFit="1" customWidth="1"/>
    <col min="2826" max="2826" width="12.86328125" style="12" bestFit="1" customWidth="1"/>
    <col min="2827" max="2829" width="12.3984375" style="12" customWidth="1"/>
    <col min="2830" max="2830" width="23.3984375" style="12" bestFit="1" customWidth="1"/>
    <col min="2831" max="2831" width="12.86328125" style="12" bestFit="1" customWidth="1"/>
    <col min="2832" max="2834" width="12.3984375" style="12" customWidth="1"/>
    <col min="2835" max="2835" width="18.59765625" style="12" customWidth="1"/>
    <col min="2836" max="2837" width="12.3984375" style="12" customWidth="1"/>
    <col min="2838" max="2838" width="15.3984375" style="12" customWidth="1"/>
    <col min="2839" max="2839" width="12.3984375" style="12" customWidth="1"/>
    <col min="2840" max="3073" width="12.3984375" style="12"/>
    <col min="3074" max="3075" width="12.3984375" style="12" customWidth="1"/>
    <col min="3076" max="3076" width="23.3984375" style="12" bestFit="1" customWidth="1"/>
    <col min="3077" max="3077" width="12.86328125" style="12" bestFit="1" customWidth="1"/>
    <col min="3078" max="3080" width="12.3984375" style="12" customWidth="1"/>
    <col min="3081" max="3081" width="23.3984375" style="12" bestFit="1" customWidth="1"/>
    <col min="3082" max="3082" width="12.86328125" style="12" bestFit="1" customWidth="1"/>
    <col min="3083" max="3085" width="12.3984375" style="12" customWidth="1"/>
    <col min="3086" max="3086" width="23.3984375" style="12" bestFit="1" customWidth="1"/>
    <col min="3087" max="3087" width="12.86328125" style="12" bestFit="1" customWidth="1"/>
    <col min="3088" max="3090" width="12.3984375" style="12" customWidth="1"/>
    <col min="3091" max="3091" width="18.59765625" style="12" customWidth="1"/>
    <col min="3092" max="3093" width="12.3984375" style="12" customWidth="1"/>
    <col min="3094" max="3094" width="15.3984375" style="12" customWidth="1"/>
    <col min="3095" max="3095" width="12.3984375" style="12" customWidth="1"/>
    <col min="3096" max="3329" width="12.3984375" style="12"/>
    <col min="3330" max="3331" width="12.3984375" style="12" customWidth="1"/>
    <col min="3332" max="3332" width="23.3984375" style="12" bestFit="1" customWidth="1"/>
    <col min="3333" max="3333" width="12.86328125" style="12" bestFit="1" customWidth="1"/>
    <col min="3334" max="3336" width="12.3984375" style="12" customWidth="1"/>
    <col min="3337" max="3337" width="23.3984375" style="12" bestFit="1" customWidth="1"/>
    <col min="3338" max="3338" width="12.86328125" style="12" bestFit="1" customWidth="1"/>
    <col min="3339" max="3341" width="12.3984375" style="12" customWidth="1"/>
    <col min="3342" max="3342" width="23.3984375" style="12" bestFit="1" customWidth="1"/>
    <col min="3343" max="3343" width="12.86328125" style="12" bestFit="1" customWidth="1"/>
    <col min="3344" max="3346" width="12.3984375" style="12" customWidth="1"/>
    <col min="3347" max="3347" width="18.59765625" style="12" customWidth="1"/>
    <col min="3348" max="3349" width="12.3984375" style="12" customWidth="1"/>
    <col min="3350" max="3350" width="15.3984375" style="12" customWidth="1"/>
    <col min="3351" max="3351" width="12.3984375" style="12" customWidth="1"/>
    <col min="3352" max="3585" width="12.3984375" style="12"/>
    <col min="3586" max="3587" width="12.3984375" style="12" customWidth="1"/>
    <col min="3588" max="3588" width="23.3984375" style="12" bestFit="1" customWidth="1"/>
    <col min="3589" max="3589" width="12.86328125" style="12" bestFit="1" customWidth="1"/>
    <col min="3590" max="3592" width="12.3984375" style="12" customWidth="1"/>
    <col min="3593" max="3593" width="23.3984375" style="12" bestFit="1" customWidth="1"/>
    <col min="3594" max="3594" width="12.86328125" style="12" bestFit="1" customWidth="1"/>
    <col min="3595" max="3597" width="12.3984375" style="12" customWidth="1"/>
    <col min="3598" max="3598" width="23.3984375" style="12" bestFit="1" customWidth="1"/>
    <col min="3599" max="3599" width="12.86328125" style="12" bestFit="1" customWidth="1"/>
    <col min="3600" max="3602" width="12.3984375" style="12" customWidth="1"/>
    <col min="3603" max="3603" width="18.59765625" style="12" customWidth="1"/>
    <col min="3604" max="3605" width="12.3984375" style="12" customWidth="1"/>
    <col min="3606" max="3606" width="15.3984375" style="12" customWidth="1"/>
    <col min="3607" max="3607" width="12.3984375" style="12" customWidth="1"/>
    <col min="3608" max="3841" width="12.3984375" style="12"/>
    <col min="3842" max="3843" width="12.3984375" style="12" customWidth="1"/>
    <col min="3844" max="3844" width="23.3984375" style="12" bestFit="1" customWidth="1"/>
    <col min="3845" max="3845" width="12.86328125" style="12" bestFit="1" customWidth="1"/>
    <col min="3846" max="3848" width="12.3984375" style="12" customWidth="1"/>
    <col min="3849" max="3849" width="23.3984375" style="12" bestFit="1" customWidth="1"/>
    <col min="3850" max="3850" width="12.86328125" style="12" bestFit="1" customWidth="1"/>
    <col min="3851" max="3853" width="12.3984375" style="12" customWidth="1"/>
    <col min="3854" max="3854" width="23.3984375" style="12" bestFit="1" customWidth="1"/>
    <col min="3855" max="3855" width="12.86328125" style="12" bestFit="1" customWidth="1"/>
    <col min="3856" max="3858" width="12.3984375" style="12" customWidth="1"/>
    <col min="3859" max="3859" width="18.59765625" style="12" customWidth="1"/>
    <col min="3860" max="3861" width="12.3984375" style="12" customWidth="1"/>
    <col min="3862" max="3862" width="15.3984375" style="12" customWidth="1"/>
    <col min="3863" max="3863" width="12.3984375" style="12" customWidth="1"/>
    <col min="3864" max="4097" width="12.3984375" style="12"/>
    <col min="4098" max="4099" width="12.3984375" style="12" customWidth="1"/>
    <col min="4100" max="4100" width="23.3984375" style="12" bestFit="1" customWidth="1"/>
    <col min="4101" max="4101" width="12.86328125" style="12" bestFit="1" customWidth="1"/>
    <col min="4102" max="4104" width="12.3984375" style="12" customWidth="1"/>
    <col min="4105" max="4105" width="23.3984375" style="12" bestFit="1" customWidth="1"/>
    <col min="4106" max="4106" width="12.86328125" style="12" bestFit="1" customWidth="1"/>
    <col min="4107" max="4109" width="12.3984375" style="12" customWidth="1"/>
    <col min="4110" max="4110" width="23.3984375" style="12" bestFit="1" customWidth="1"/>
    <col min="4111" max="4111" width="12.86328125" style="12" bestFit="1" customWidth="1"/>
    <col min="4112" max="4114" width="12.3984375" style="12" customWidth="1"/>
    <col min="4115" max="4115" width="18.59765625" style="12" customWidth="1"/>
    <col min="4116" max="4117" width="12.3984375" style="12" customWidth="1"/>
    <col min="4118" max="4118" width="15.3984375" style="12" customWidth="1"/>
    <col min="4119" max="4119" width="12.3984375" style="12" customWidth="1"/>
    <col min="4120" max="4353" width="12.3984375" style="12"/>
    <col min="4354" max="4355" width="12.3984375" style="12" customWidth="1"/>
    <col min="4356" max="4356" width="23.3984375" style="12" bestFit="1" customWidth="1"/>
    <col min="4357" max="4357" width="12.86328125" style="12" bestFit="1" customWidth="1"/>
    <col min="4358" max="4360" width="12.3984375" style="12" customWidth="1"/>
    <col min="4361" max="4361" width="23.3984375" style="12" bestFit="1" customWidth="1"/>
    <col min="4362" max="4362" width="12.86328125" style="12" bestFit="1" customWidth="1"/>
    <col min="4363" max="4365" width="12.3984375" style="12" customWidth="1"/>
    <col min="4366" max="4366" width="23.3984375" style="12" bestFit="1" customWidth="1"/>
    <col min="4367" max="4367" width="12.86328125" style="12" bestFit="1" customWidth="1"/>
    <col min="4368" max="4370" width="12.3984375" style="12" customWidth="1"/>
    <col min="4371" max="4371" width="18.59765625" style="12" customWidth="1"/>
    <col min="4372" max="4373" width="12.3984375" style="12" customWidth="1"/>
    <col min="4374" max="4374" width="15.3984375" style="12" customWidth="1"/>
    <col min="4375" max="4375" width="12.3984375" style="12" customWidth="1"/>
    <col min="4376" max="4609" width="12.3984375" style="12"/>
    <col min="4610" max="4611" width="12.3984375" style="12" customWidth="1"/>
    <col min="4612" max="4612" width="23.3984375" style="12" bestFit="1" customWidth="1"/>
    <col min="4613" max="4613" width="12.86328125" style="12" bestFit="1" customWidth="1"/>
    <col min="4614" max="4616" width="12.3984375" style="12" customWidth="1"/>
    <col min="4617" max="4617" width="23.3984375" style="12" bestFit="1" customWidth="1"/>
    <col min="4618" max="4618" width="12.86328125" style="12" bestFit="1" customWidth="1"/>
    <col min="4619" max="4621" width="12.3984375" style="12" customWidth="1"/>
    <col min="4622" max="4622" width="23.3984375" style="12" bestFit="1" customWidth="1"/>
    <col min="4623" max="4623" width="12.86328125" style="12" bestFit="1" customWidth="1"/>
    <col min="4624" max="4626" width="12.3984375" style="12" customWidth="1"/>
    <col min="4627" max="4627" width="18.59765625" style="12" customWidth="1"/>
    <col min="4628" max="4629" width="12.3984375" style="12" customWidth="1"/>
    <col min="4630" max="4630" width="15.3984375" style="12" customWidth="1"/>
    <col min="4631" max="4631" width="12.3984375" style="12" customWidth="1"/>
    <col min="4632" max="4865" width="12.3984375" style="12"/>
    <col min="4866" max="4867" width="12.3984375" style="12" customWidth="1"/>
    <col min="4868" max="4868" width="23.3984375" style="12" bestFit="1" customWidth="1"/>
    <col min="4869" max="4869" width="12.86328125" style="12" bestFit="1" customWidth="1"/>
    <col min="4870" max="4872" width="12.3984375" style="12" customWidth="1"/>
    <col min="4873" max="4873" width="23.3984375" style="12" bestFit="1" customWidth="1"/>
    <col min="4874" max="4874" width="12.86328125" style="12" bestFit="1" customWidth="1"/>
    <col min="4875" max="4877" width="12.3984375" style="12" customWidth="1"/>
    <col min="4878" max="4878" width="23.3984375" style="12" bestFit="1" customWidth="1"/>
    <col min="4879" max="4879" width="12.86328125" style="12" bestFit="1" customWidth="1"/>
    <col min="4880" max="4882" width="12.3984375" style="12" customWidth="1"/>
    <col min="4883" max="4883" width="18.59765625" style="12" customWidth="1"/>
    <col min="4884" max="4885" width="12.3984375" style="12" customWidth="1"/>
    <col min="4886" max="4886" width="15.3984375" style="12" customWidth="1"/>
    <col min="4887" max="4887" width="12.3984375" style="12" customWidth="1"/>
    <col min="4888" max="5121" width="12.3984375" style="12"/>
    <col min="5122" max="5123" width="12.3984375" style="12" customWidth="1"/>
    <col min="5124" max="5124" width="23.3984375" style="12" bestFit="1" customWidth="1"/>
    <col min="5125" max="5125" width="12.86328125" style="12" bestFit="1" customWidth="1"/>
    <col min="5126" max="5128" width="12.3984375" style="12" customWidth="1"/>
    <col min="5129" max="5129" width="23.3984375" style="12" bestFit="1" customWidth="1"/>
    <col min="5130" max="5130" width="12.86328125" style="12" bestFit="1" customWidth="1"/>
    <col min="5131" max="5133" width="12.3984375" style="12" customWidth="1"/>
    <col min="5134" max="5134" width="23.3984375" style="12" bestFit="1" customWidth="1"/>
    <col min="5135" max="5135" width="12.86328125" style="12" bestFit="1" customWidth="1"/>
    <col min="5136" max="5138" width="12.3984375" style="12" customWidth="1"/>
    <col min="5139" max="5139" width="18.59765625" style="12" customWidth="1"/>
    <col min="5140" max="5141" width="12.3984375" style="12" customWidth="1"/>
    <col min="5142" max="5142" width="15.3984375" style="12" customWidth="1"/>
    <col min="5143" max="5143" width="12.3984375" style="12" customWidth="1"/>
    <col min="5144" max="5377" width="12.3984375" style="12"/>
    <col min="5378" max="5379" width="12.3984375" style="12" customWidth="1"/>
    <col min="5380" max="5380" width="23.3984375" style="12" bestFit="1" customWidth="1"/>
    <col min="5381" max="5381" width="12.86328125" style="12" bestFit="1" customWidth="1"/>
    <col min="5382" max="5384" width="12.3984375" style="12" customWidth="1"/>
    <col min="5385" max="5385" width="23.3984375" style="12" bestFit="1" customWidth="1"/>
    <col min="5386" max="5386" width="12.86328125" style="12" bestFit="1" customWidth="1"/>
    <col min="5387" max="5389" width="12.3984375" style="12" customWidth="1"/>
    <col min="5390" max="5390" width="23.3984375" style="12" bestFit="1" customWidth="1"/>
    <col min="5391" max="5391" width="12.86328125" style="12" bestFit="1" customWidth="1"/>
    <col min="5392" max="5394" width="12.3984375" style="12" customWidth="1"/>
    <col min="5395" max="5395" width="18.59765625" style="12" customWidth="1"/>
    <col min="5396" max="5397" width="12.3984375" style="12" customWidth="1"/>
    <col min="5398" max="5398" width="15.3984375" style="12" customWidth="1"/>
    <col min="5399" max="5399" width="12.3984375" style="12" customWidth="1"/>
    <col min="5400" max="5633" width="12.3984375" style="12"/>
    <col min="5634" max="5635" width="12.3984375" style="12" customWidth="1"/>
    <col min="5636" max="5636" width="23.3984375" style="12" bestFit="1" customWidth="1"/>
    <col min="5637" max="5637" width="12.86328125" style="12" bestFit="1" customWidth="1"/>
    <col min="5638" max="5640" width="12.3984375" style="12" customWidth="1"/>
    <col min="5641" max="5641" width="23.3984375" style="12" bestFit="1" customWidth="1"/>
    <col min="5642" max="5642" width="12.86328125" style="12" bestFit="1" customWidth="1"/>
    <col min="5643" max="5645" width="12.3984375" style="12" customWidth="1"/>
    <col min="5646" max="5646" width="23.3984375" style="12" bestFit="1" customWidth="1"/>
    <col min="5647" max="5647" width="12.86328125" style="12" bestFit="1" customWidth="1"/>
    <col min="5648" max="5650" width="12.3984375" style="12" customWidth="1"/>
    <col min="5651" max="5651" width="18.59765625" style="12" customWidth="1"/>
    <col min="5652" max="5653" width="12.3984375" style="12" customWidth="1"/>
    <col min="5654" max="5654" width="15.3984375" style="12" customWidth="1"/>
    <col min="5655" max="5655" width="12.3984375" style="12" customWidth="1"/>
    <col min="5656" max="5889" width="12.3984375" style="12"/>
    <col min="5890" max="5891" width="12.3984375" style="12" customWidth="1"/>
    <col min="5892" max="5892" width="23.3984375" style="12" bestFit="1" customWidth="1"/>
    <col min="5893" max="5893" width="12.86328125" style="12" bestFit="1" customWidth="1"/>
    <col min="5894" max="5896" width="12.3984375" style="12" customWidth="1"/>
    <col min="5897" max="5897" width="23.3984375" style="12" bestFit="1" customWidth="1"/>
    <col min="5898" max="5898" width="12.86328125" style="12" bestFit="1" customWidth="1"/>
    <col min="5899" max="5901" width="12.3984375" style="12" customWidth="1"/>
    <col min="5902" max="5902" width="23.3984375" style="12" bestFit="1" customWidth="1"/>
    <col min="5903" max="5903" width="12.86328125" style="12" bestFit="1" customWidth="1"/>
    <col min="5904" max="5906" width="12.3984375" style="12" customWidth="1"/>
    <col min="5907" max="5907" width="18.59765625" style="12" customWidth="1"/>
    <col min="5908" max="5909" width="12.3984375" style="12" customWidth="1"/>
    <col min="5910" max="5910" width="15.3984375" style="12" customWidth="1"/>
    <col min="5911" max="5911" width="12.3984375" style="12" customWidth="1"/>
    <col min="5912" max="6145" width="12.3984375" style="12"/>
    <col min="6146" max="6147" width="12.3984375" style="12" customWidth="1"/>
    <col min="6148" max="6148" width="23.3984375" style="12" bestFit="1" customWidth="1"/>
    <col min="6149" max="6149" width="12.86328125" style="12" bestFit="1" customWidth="1"/>
    <col min="6150" max="6152" width="12.3984375" style="12" customWidth="1"/>
    <col min="6153" max="6153" width="23.3984375" style="12" bestFit="1" customWidth="1"/>
    <col min="6154" max="6154" width="12.86328125" style="12" bestFit="1" customWidth="1"/>
    <col min="6155" max="6157" width="12.3984375" style="12" customWidth="1"/>
    <col min="6158" max="6158" width="23.3984375" style="12" bestFit="1" customWidth="1"/>
    <col min="6159" max="6159" width="12.86328125" style="12" bestFit="1" customWidth="1"/>
    <col min="6160" max="6162" width="12.3984375" style="12" customWidth="1"/>
    <col min="6163" max="6163" width="18.59765625" style="12" customWidth="1"/>
    <col min="6164" max="6165" width="12.3984375" style="12" customWidth="1"/>
    <col min="6166" max="6166" width="15.3984375" style="12" customWidth="1"/>
    <col min="6167" max="6167" width="12.3984375" style="12" customWidth="1"/>
    <col min="6168" max="6401" width="12.3984375" style="12"/>
    <col min="6402" max="6403" width="12.3984375" style="12" customWidth="1"/>
    <col min="6404" max="6404" width="23.3984375" style="12" bestFit="1" customWidth="1"/>
    <col min="6405" max="6405" width="12.86328125" style="12" bestFit="1" customWidth="1"/>
    <col min="6406" max="6408" width="12.3984375" style="12" customWidth="1"/>
    <col min="6409" max="6409" width="23.3984375" style="12" bestFit="1" customWidth="1"/>
    <col min="6410" max="6410" width="12.86328125" style="12" bestFit="1" customWidth="1"/>
    <col min="6411" max="6413" width="12.3984375" style="12" customWidth="1"/>
    <col min="6414" max="6414" width="23.3984375" style="12" bestFit="1" customWidth="1"/>
    <col min="6415" max="6415" width="12.86328125" style="12" bestFit="1" customWidth="1"/>
    <col min="6416" max="6418" width="12.3984375" style="12" customWidth="1"/>
    <col min="6419" max="6419" width="18.59765625" style="12" customWidth="1"/>
    <col min="6420" max="6421" width="12.3984375" style="12" customWidth="1"/>
    <col min="6422" max="6422" width="15.3984375" style="12" customWidth="1"/>
    <col min="6423" max="6423" width="12.3984375" style="12" customWidth="1"/>
    <col min="6424" max="6657" width="12.3984375" style="12"/>
    <col min="6658" max="6659" width="12.3984375" style="12" customWidth="1"/>
    <col min="6660" max="6660" width="23.3984375" style="12" bestFit="1" customWidth="1"/>
    <col min="6661" max="6661" width="12.86328125" style="12" bestFit="1" customWidth="1"/>
    <col min="6662" max="6664" width="12.3984375" style="12" customWidth="1"/>
    <col min="6665" max="6665" width="23.3984375" style="12" bestFit="1" customWidth="1"/>
    <col min="6666" max="6666" width="12.86328125" style="12" bestFit="1" customWidth="1"/>
    <col min="6667" max="6669" width="12.3984375" style="12" customWidth="1"/>
    <col min="6670" max="6670" width="23.3984375" style="12" bestFit="1" customWidth="1"/>
    <col min="6671" max="6671" width="12.86328125" style="12" bestFit="1" customWidth="1"/>
    <col min="6672" max="6674" width="12.3984375" style="12" customWidth="1"/>
    <col min="6675" max="6675" width="18.59765625" style="12" customWidth="1"/>
    <col min="6676" max="6677" width="12.3984375" style="12" customWidth="1"/>
    <col min="6678" max="6678" width="15.3984375" style="12" customWidth="1"/>
    <col min="6679" max="6679" width="12.3984375" style="12" customWidth="1"/>
    <col min="6680" max="6913" width="12.3984375" style="12"/>
    <col min="6914" max="6915" width="12.3984375" style="12" customWidth="1"/>
    <col min="6916" max="6916" width="23.3984375" style="12" bestFit="1" customWidth="1"/>
    <col min="6917" max="6917" width="12.86328125" style="12" bestFit="1" customWidth="1"/>
    <col min="6918" max="6920" width="12.3984375" style="12" customWidth="1"/>
    <col min="6921" max="6921" width="23.3984375" style="12" bestFit="1" customWidth="1"/>
    <col min="6922" max="6922" width="12.86328125" style="12" bestFit="1" customWidth="1"/>
    <col min="6923" max="6925" width="12.3984375" style="12" customWidth="1"/>
    <col min="6926" max="6926" width="23.3984375" style="12" bestFit="1" customWidth="1"/>
    <col min="6927" max="6927" width="12.86328125" style="12" bestFit="1" customWidth="1"/>
    <col min="6928" max="6930" width="12.3984375" style="12" customWidth="1"/>
    <col min="6931" max="6931" width="18.59765625" style="12" customWidth="1"/>
    <col min="6932" max="6933" width="12.3984375" style="12" customWidth="1"/>
    <col min="6934" max="6934" width="15.3984375" style="12" customWidth="1"/>
    <col min="6935" max="6935" width="12.3984375" style="12" customWidth="1"/>
    <col min="6936" max="7169" width="12.3984375" style="12"/>
    <col min="7170" max="7171" width="12.3984375" style="12" customWidth="1"/>
    <col min="7172" max="7172" width="23.3984375" style="12" bestFit="1" customWidth="1"/>
    <col min="7173" max="7173" width="12.86328125" style="12" bestFit="1" customWidth="1"/>
    <col min="7174" max="7176" width="12.3984375" style="12" customWidth="1"/>
    <col min="7177" max="7177" width="23.3984375" style="12" bestFit="1" customWidth="1"/>
    <col min="7178" max="7178" width="12.86328125" style="12" bestFit="1" customWidth="1"/>
    <col min="7179" max="7181" width="12.3984375" style="12" customWidth="1"/>
    <col min="7182" max="7182" width="23.3984375" style="12" bestFit="1" customWidth="1"/>
    <col min="7183" max="7183" width="12.86328125" style="12" bestFit="1" customWidth="1"/>
    <col min="7184" max="7186" width="12.3984375" style="12" customWidth="1"/>
    <col min="7187" max="7187" width="18.59765625" style="12" customWidth="1"/>
    <col min="7188" max="7189" width="12.3984375" style="12" customWidth="1"/>
    <col min="7190" max="7190" width="15.3984375" style="12" customWidth="1"/>
    <col min="7191" max="7191" width="12.3984375" style="12" customWidth="1"/>
    <col min="7192" max="7425" width="12.3984375" style="12"/>
    <col min="7426" max="7427" width="12.3984375" style="12" customWidth="1"/>
    <col min="7428" max="7428" width="23.3984375" style="12" bestFit="1" customWidth="1"/>
    <col min="7429" max="7429" width="12.86328125" style="12" bestFit="1" customWidth="1"/>
    <col min="7430" max="7432" width="12.3984375" style="12" customWidth="1"/>
    <col min="7433" max="7433" width="23.3984375" style="12" bestFit="1" customWidth="1"/>
    <col min="7434" max="7434" width="12.86328125" style="12" bestFit="1" customWidth="1"/>
    <col min="7435" max="7437" width="12.3984375" style="12" customWidth="1"/>
    <col min="7438" max="7438" width="23.3984375" style="12" bestFit="1" customWidth="1"/>
    <col min="7439" max="7439" width="12.86328125" style="12" bestFit="1" customWidth="1"/>
    <col min="7440" max="7442" width="12.3984375" style="12" customWidth="1"/>
    <col min="7443" max="7443" width="18.59765625" style="12" customWidth="1"/>
    <col min="7444" max="7445" width="12.3984375" style="12" customWidth="1"/>
    <col min="7446" max="7446" width="15.3984375" style="12" customWidth="1"/>
    <col min="7447" max="7447" width="12.3984375" style="12" customWidth="1"/>
    <col min="7448" max="7681" width="12.3984375" style="12"/>
    <col min="7682" max="7683" width="12.3984375" style="12" customWidth="1"/>
    <col min="7684" max="7684" width="23.3984375" style="12" bestFit="1" customWidth="1"/>
    <col min="7685" max="7685" width="12.86328125" style="12" bestFit="1" customWidth="1"/>
    <col min="7686" max="7688" width="12.3984375" style="12" customWidth="1"/>
    <col min="7689" max="7689" width="23.3984375" style="12" bestFit="1" customWidth="1"/>
    <col min="7690" max="7690" width="12.86328125" style="12" bestFit="1" customWidth="1"/>
    <col min="7691" max="7693" width="12.3984375" style="12" customWidth="1"/>
    <col min="7694" max="7694" width="23.3984375" style="12" bestFit="1" customWidth="1"/>
    <col min="7695" max="7695" width="12.86328125" style="12" bestFit="1" customWidth="1"/>
    <col min="7696" max="7698" width="12.3984375" style="12" customWidth="1"/>
    <col min="7699" max="7699" width="18.59765625" style="12" customWidth="1"/>
    <col min="7700" max="7701" width="12.3984375" style="12" customWidth="1"/>
    <col min="7702" max="7702" width="15.3984375" style="12" customWidth="1"/>
    <col min="7703" max="7703" width="12.3984375" style="12" customWidth="1"/>
    <col min="7704" max="7937" width="12.3984375" style="12"/>
    <col min="7938" max="7939" width="12.3984375" style="12" customWidth="1"/>
    <col min="7940" max="7940" width="23.3984375" style="12" bestFit="1" customWidth="1"/>
    <col min="7941" max="7941" width="12.86328125" style="12" bestFit="1" customWidth="1"/>
    <col min="7942" max="7944" width="12.3984375" style="12" customWidth="1"/>
    <col min="7945" max="7945" width="23.3984375" style="12" bestFit="1" customWidth="1"/>
    <col min="7946" max="7946" width="12.86328125" style="12" bestFit="1" customWidth="1"/>
    <col min="7947" max="7949" width="12.3984375" style="12" customWidth="1"/>
    <col min="7950" max="7950" width="23.3984375" style="12" bestFit="1" customWidth="1"/>
    <col min="7951" max="7951" width="12.86328125" style="12" bestFit="1" customWidth="1"/>
    <col min="7952" max="7954" width="12.3984375" style="12" customWidth="1"/>
    <col min="7955" max="7955" width="18.59765625" style="12" customWidth="1"/>
    <col min="7956" max="7957" width="12.3984375" style="12" customWidth="1"/>
    <col min="7958" max="7958" width="15.3984375" style="12" customWidth="1"/>
    <col min="7959" max="7959" width="12.3984375" style="12" customWidth="1"/>
    <col min="7960" max="8193" width="12.3984375" style="12"/>
    <col min="8194" max="8195" width="12.3984375" style="12" customWidth="1"/>
    <col min="8196" max="8196" width="23.3984375" style="12" bestFit="1" customWidth="1"/>
    <col min="8197" max="8197" width="12.86328125" style="12" bestFit="1" customWidth="1"/>
    <col min="8198" max="8200" width="12.3984375" style="12" customWidth="1"/>
    <col min="8201" max="8201" width="23.3984375" style="12" bestFit="1" customWidth="1"/>
    <col min="8202" max="8202" width="12.86328125" style="12" bestFit="1" customWidth="1"/>
    <col min="8203" max="8205" width="12.3984375" style="12" customWidth="1"/>
    <col min="8206" max="8206" width="23.3984375" style="12" bestFit="1" customWidth="1"/>
    <col min="8207" max="8207" width="12.86328125" style="12" bestFit="1" customWidth="1"/>
    <col min="8208" max="8210" width="12.3984375" style="12" customWidth="1"/>
    <col min="8211" max="8211" width="18.59765625" style="12" customWidth="1"/>
    <col min="8212" max="8213" width="12.3984375" style="12" customWidth="1"/>
    <col min="8214" max="8214" width="15.3984375" style="12" customWidth="1"/>
    <col min="8215" max="8215" width="12.3984375" style="12" customWidth="1"/>
    <col min="8216" max="8449" width="12.3984375" style="12"/>
    <col min="8450" max="8451" width="12.3984375" style="12" customWidth="1"/>
    <col min="8452" max="8452" width="23.3984375" style="12" bestFit="1" customWidth="1"/>
    <col min="8453" max="8453" width="12.86328125" style="12" bestFit="1" customWidth="1"/>
    <col min="8454" max="8456" width="12.3984375" style="12" customWidth="1"/>
    <col min="8457" max="8457" width="23.3984375" style="12" bestFit="1" customWidth="1"/>
    <col min="8458" max="8458" width="12.86328125" style="12" bestFit="1" customWidth="1"/>
    <col min="8459" max="8461" width="12.3984375" style="12" customWidth="1"/>
    <col min="8462" max="8462" width="23.3984375" style="12" bestFit="1" customWidth="1"/>
    <col min="8463" max="8463" width="12.86328125" style="12" bestFit="1" customWidth="1"/>
    <col min="8464" max="8466" width="12.3984375" style="12" customWidth="1"/>
    <col min="8467" max="8467" width="18.59765625" style="12" customWidth="1"/>
    <col min="8468" max="8469" width="12.3984375" style="12" customWidth="1"/>
    <col min="8470" max="8470" width="15.3984375" style="12" customWidth="1"/>
    <col min="8471" max="8471" width="12.3984375" style="12" customWidth="1"/>
    <col min="8472" max="8705" width="12.3984375" style="12"/>
    <col min="8706" max="8707" width="12.3984375" style="12" customWidth="1"/>
    <col min="8708" max="8708" width="23.3984375" style="12" bestFit="1" customWidth="1"/>
    <col min="8709" max="8709" width="12.86328125" style="12" bestFit="1" customWidth="1"/>
    <col min="8710" max="8712" width="12.3984375" style="12" customWidth="1"/>
    <col min="8713" max="8713" width="23.3984375" style="12" bestFit="1" customWidth="1"/>
    <col min="8714" max="8714" width="12.86328125" style="12" bestFit="1" customWidth="1"/>
    <col min="8715" max="8717" width="12.3984375" style="12" customWidth="1"/>
    <col min="8718" max="8718" width="23.3984375" style="12" bestFit="1" customWidth="1"/>
    <col min="8719" max="8719" width="12.86328125" style="12" bestFit="1" customWidth="1"/>
    <col min="8720" max="8722" width="12.3984375" style="12" customWidth="1"/>
    <col min="8723" max="8723" width="18.59765625" style="12" customWidth="1"/>
    <col min="8724" max="8725" width="12.3984375" style="12" customWidth="1"/>
    <col min="8726" max="8726" width="15.3984375" style="12" customWidth="1"/>
    <col min="8727" max="8727" width="12.3984375" style="12" customWidth="1"/>
    <col min="8728" max="8961" width="12.3984375" style="12"/>
    <col min="8962" max="8963" width="12.3984375" style="12" customWidth="1"/>
    <col min="8964" max="8964" width="23.3984375" style="12" bestFit="1" customWidth="1"/>
    <col min="8965" max="8965" width="12.86328125" style="12" bestFit="1" customWidth="1"/>
    <col min="8966" max="8968" width="12.3984375" style="12" customWidth="1"/>
    <col min="8969" max="8969" width="23.3984375" style="12" bestFit="1" customWidth="1"/>
    <col min="8970" max="8970" width="12.86328125" style="12" bestFit="1" customWidth="1"/>
    <col min="8971" max="8973" width="12.3984375" style="12" customWidth="1"/>
    <col min="8974" max="8974" width="23.3984375" style="12" bestFit="1" customWidth="1"/>
    <col min="8975" max="8975" width="12.86328125" style="12" bestFit="1" customWidth="1"/>
    <col min="8976" max="8978" width="12.3984375" style="12" customWidth="1"/>
    <col min="8979" max="8979" width="18.59765625" style="12" customWidth="1"/>
    <col min="8980" max="8981" width="12.3984375" style="12" customWidth="1"/>
    <col min="8982" max="8982" width="15.3984375" style="12" customWidth="1"/>
    <col min="8983" max="8983" width="12.3984375" style="12" customWidth="1"/>
    <col min="8984" max="9217" width="12.3984375" style="12"/>
    <col min="9218" max="9219" width="12.3984375" style="12" customWidth="1"/>
    <col min="9220" max="9220" width="23.3984375" style="12" bestFit="1" customWidth="1"/>
    <col min="9221" max="9221" width="12.86328125" style="12" bestFit="1" customWidth="1"/>
    <col min="9222" max="9224" width="12.3984375" style="12" customWidth="1"/>
    <col min="9225" max="9225" width="23.3984375" style="12" bestFit="1" customWidth="1"/>
    <col min="9226" max="9226" width="12.86328125" style="12" bestFit="1" customWidth="1"/>
    <col min="9227" max="9229" width="12.3984375" style="12" customWidth="1"/>
    <col min="9230" max="9230" width="23.3984375" style="12" bestFit="1" customWidth="1"/>
    <col min="9231" max="9231" width="12.86328125" style="12" bestFit="1" customWidth="1"/>
    <col min="9232" max="9234" width="12.3984375" style="12" customWidth="1"/>
    <col min="9235" max="9235" width="18.59765625" style="12" customWidth="1"/>
    <col min="9236" max="9237" width="12.3984375" style="12" customWidth="1"/>
    <col min="9238" max="9238" width="15.3984375" style="12" customWidth="1"/>
    <col min="9239" max="9239" width="12.3984375" style="12" customWidth="1"/>
    <col min="9240" max="9473" width="12.3984375" style="12"/>
    <col min="9474" max="9475" width="12.3984375" style="12" customWidth="1"/>
    <col min="9476" max="9476" width="23.3984375" style="12" bestFit="1" customWidth="1"/>
    <col min="9477" max="9477" width="12.86328125" style="12" bestFit="1" customWidth="1"/>
    <col min="9478" max="9480" width="12.3984375" style="12" customWidth="1"/>
    <col min="9481" max="9481" width="23.3984375" style="12" bestFit="1" customWidth="1"/>
    <col min="9482" max="9482" width="12.86328125" style="12" bestFit="1" customWidth="1"/>
    <col min="9483" max="9485" width="12.3984375" style="12" customWidth="1"/>
    <col min="9486" max="9486" width="23.3984375" style="12" bestFit="1" customWidth="1"/>
    <col min="9487" max="9487" width="12.86328125" style="12" bestFit="1" customWidth="1"/>
    <col min="9488" max="9490" width="12.3984375" style="12" customWidth="1"/>
    <col min="9491" max="9491" width="18.59765625" style="12" customWidth="1"/>
    <col min="9492" max="9493" width="12.3984375" style="12" customWidth="1"/>
    <col min="9494" max="9494" width="15.3984375" style="12" customWidth="1"/>
    <col min="9495" max="9495" width="12.3984375" style="12" customWidth="1"/>
    <col min="9496" max="9729" width="12.3984375" style="12"/>
    <col min="9730" max="9731" width="12.3984375" style="12" customWidth="1"/>
    <col min="9732" max="9732" width="23.3984375" style="12" bestFit="1" customWidth="1"/>
    <col min="9733" max="9733" width="12.86328125" style="12" bestFit="1" customWidth="1"/>
    <col min="9734" max="9736" width="12.3984375" style="12" customWidth="1"/>
    <col min="9737" max="9737" width="23.3984375" style="12" bestFit="1" customWidth="1"/>
    <col min="9738" max="9738" width="12.86328125" style="12" bestFit="1" customWidth="1"/>
    <col min="9739" max="9741" width="12.3984375" style="12" customWidth="1"/>
    <col min="9742" max="9742" width="23.3984375" style="12" bestFit="1" customWidth="1"/>
    <col min="9743" max="9743" width="12.86328125" style="12" bestFit="1" customWidth="1"/>
    <col min="9744" max="9746" width="12.3984375" style="12" customWidth="1"/>
    <col min="9747" max="9747" width="18.59765625" style="12" customWidth="1"/>
    <col min="9748" max="9749" width="12.3984375" style="12" customWidth="1"/>
    <col min="9750" max="9750" width="15.3984375" style="12" customWidth="1"/>
    <col min="9751" max="9751" width="12.3984375" style="12" customWidth="1"/>
    <col min="9752" max="9985" width="12.3984375" style="12"/>
    <col min="9986" max="9987" width="12.3984375" style="12" customWidth="1"/>
    <col min="9988" max="9988" width="23.3984375" style="12" bestFit="1" customWidth="1"/>
    <col min="9989" max="9989" width="12.86328125" style="12" bestFit="1" customWidth="1"/>
    <col min="9990" max="9992" width="12.3984375" style="12" customWidth="1"/>
    <col min="9993" max="9993" width="23.3984375" style="12" bestFit="1" customWidth="1"/>
    <col min="9994" max="9994" width="12.86328125" style="12" bestFit="1" customWidth="1"/>
    <col min="9995" max="9997" width="12.3984375" style="12" customWidth="1"/>
    <col min="9998" max="9998" width="23.3984375" style="12" bestFit="1" customWidth="1"/>
    <col min="9999" max="9999" width="12.86328125" style="12" bestFit="1" customWidth="1"/>
    <col min="10000" max="10002" width="12.3984375" style="12" customWidth="1"/>
    <col min="10003" max="10003" width="18.59765625" style="12" customWidth="1"/>
    <col min="10004" max="10005" width="12.3984375" style="12" customWidth="1"/>
    <col min="10006" max="10006" width="15.3984375" style="12" customWidth="1"/>
    <col min="10007" max="10007" width="12.3984375" style="12" customWidth="1"/>
    <col min="10008" max="10241" width="12.3984375" style="12"/>
    <col min="10242" max="10243" width="12.3984375" style="12" customWidth="1"/>
    <col min="10244" max="10244" width="23.3984375" style="12" bestFit="1" customWidth="1"/>
    <col min="10245" max="10245" width="12.86328125" style="12" bestFit="1" customWidth="1"/>
    <col min="10246" max="10248" width="12.3984375" style="12" customWidth="1"/>
    <col min="10249" max="10249" width="23.3984375" style="12" bestFit="1" customWidth="1"/>
    <col min="10250" max="10250" width="12.86328125" style="12" bestFit="1" customWidth="1"/>
    <col min="10251" max="10253" width="12.3984375" style="12" customWidth="1"/>
    <col min="10254" max="10254" width="23.3984375" style="12" bestFit="1" customWidth="1"/>
    <col min="10255" max="10255" width="12.86328125" style="12" bestFit="1" customWidth="1"/>
    <col min="10256" max="10258" width="12.3984375" style="12" customWidth="1"/>
    <col min="10259" max="10259" width="18.59765625" style="12" customWidth="1"/>
    <col min="10260" max="10261" width="12.3984375" style="12" customWidth="1"/>
    <col min="10262" max="10262" width="15.3984375" style="12" customWidth="1"/>
    <col min="10263" max="10263" width="12.3984375" style="12" customWidth="1"/>
    <col min="10264" max="10497" width="12.3984375" style="12"/>
    <col min="10498" max="10499" width="12.3984375" style="12" customWidth="1"/>
    <col min="10500" max="10500" width="23.3984375" style="12" bestFit="1" customWidth="1"/>
    <col min="10501" max="10501" width="12.86328125" style="12" bestFit="1" customWidth="1"/>
    <col min="10502" max="10504" width="12.3984375" style="12" customWidth="1"/>
    <col min="10505" max="10505" width="23.3984375" style="12" bestFit="1" customWidth="1"/>
    <col min="10506" max="10506" width="12.86328125" style="12" bestFit="1" customWidth="1"/>
    <col min="10507" max="10509" width="12.3984375" style="12" customWidth="1"/>
    <col min="10510" max="10510" width="23.3984375" style="12" bestFit="1" customWidth="1"/>
    <col min="10511" max="10511" width="12.86328125" style="12" bestFit="1" customWidth="1"/>
    <col min="10512" max="10514" width="12.3984375" style="12" customWidth="1"/>
    <col min="10515" max="10515" width="18.59765625" style="12" customWidth="1"/>
    <col min="10516" max="10517" width="12.3984375" style="12" customWidth="1"/>
    <col min="10518" max="10518" width="15.3984375" style="12" customWidth="1"/>
    <col min="10519" max="10519" width="12.3984375" style="12" customWidth="1"/>
    <col min="10520" max="10753" width="12.3984375" style="12"/>
    <col min="10754" max="10755" width="12.3984375" style="12" customWidth="1"/>
    <col min="10756" max="10756" width="23.3984375" style="12" bestFit="1" customWidth="1"/>
    <col min="10757" max="10757" width="12.86328125" style="12" bestFit="1" customWidth="1"/>
    <col min="10758" max="10760" width="12.3984375" style="12" customWidth="1"/>
    <col min="10761" max="10761" width="23.3984375" style="12" bestFit="1" customWidth="1"/>
    <col min="10762" max="10762" width="12.86328125" style="12" bestFit="1" customWidth="1"/>
    <col min="10763" max="10765" width="12.3984375" style="12" customWidth="1"/>
    <col min="10766" max="10766" width="23.3984375" style="12" bestFit="1" customWidth="1"/>
    <col min="10767" max="10767" width="12.86328125" style="12" bestFit="1" customWidth="1"/>
    <col min="10768" max="10770" width="12.3984375" style="12" customWidth="1"/>
    <col min="10771" max="10771" width="18.59765625" style="12" customWidth="1"/>
    <col min="10772" max="10773" width="12.3984375" style="12" customWidth="1"/>
    <col min="10774" max="10774" width="15.3984375" style="12" customWidth="1"/>
    <col min="10775" max="10775" width="12.3984375" style="12" customWidth="1"/>
    <col min="10776" max="11009" width="12.3984375" style="12"/>
    <col min="11010" max="11011" width="12.3984375" style="12" customWidth="1"/>
    <col min="11012" max="11012" width="23.3984375" style="12" bestFit="1" customWidth="1"/>
    <col min="11013" max="11013" width="12.86328125" style="12" bestFit="1" customWidth="1"/>
    <col min="11014" max="11016" width="12.3984375" style="12" customWidth="1"/>
    <col min="11017" max="11017" width="23.3984375" style="12" bestFit="1" customWidth="1"/>
    <col min="11018" max="11018" width="12.86328125" style="12" bestFit="1" customWidth="1"/>
    <col min="11019" max="11021" width="12.3984375" style="12" customWidth="1"/>
    <col min="11022" max="11022" width="23.3984375" style="12" bestFit="1" customWidth="1"/>
    <col min="11023" max="11023" width="12.86328125" style="12" bestFit="1" customWidth="1"/>
    <col min="11024" max="11026" width="12.3984375" style="12" customWidth="1"/>
    <col min="11027" max="11027" width="18.59765625" style="12" customWidth="1"/>
    <col min="11028" max="11029" width="12.3984375" style="12" customWidth="1"/>
    <col min="11030" max="11030" width="15.3984375" style="12" customWidth="1"/>
    <col min="11031" max="11031" width="12.3984375" style="12" customWidth="1"/>
    <col min="11032" max="11265" width="12.3984375" style="12"/>
    <col min="11266" max="11267" width="12.3984375" style="12" customWidth="1"/>
    <col min="11268" max="11268" width="23.3984375" style="12" bestFit="1" customWidth="1"/>
    <col min="11269" max="11269" width="12.86328125" style="12" bestFit="1" customWidth="1"/>
    <col min="11270" max="11272" width="12.3984375" style="12" customWidth="1"/>
    <col min="11273" max="11273" width="23.3984375" style="12" bestFit="1" customWidth="1"/>
    <col min="11274" max="11274" width="12.86328125" style="12" bestFit="1" customWidth="1"/>
    <col min="11275" max="11277" width="12.3984375" style="12" customWidth="1"/>
    <col min="11278" max="11278" width="23.3984375" style="12" bestFit="1" customWidth="1"/>
    <col min="11279" max="11279" width="12.86328125" style="12" bestFit="1" customWidth="1"/>
    <col min="11280" max="11282" width="12.3984375" style="12" customWidth="1"/>
    <col min="11283" max="11283" width="18.59765625" style="12" customWidth="1"/>
    <col min="11284" max="11285" width="12.3984375" style="12" customWidth="1"/>
    <col min="11286" max="11286" width="15.3984375" style="12" customWidth="1"/>
    <col min="11287" max="11287" width="12.3984375" style="12" customWidth="1"/>
    <col min="11288" max="11521" width="12.3984375" style="12"/>
    <col min="11522" max="11523" width="12.3984375" style="12" customWidth="1"/>
    <col min="11524" max="11524" width="23.3984375" style="12" bestFit="1" customWidth="1"/>
    <col min="11525" max="11525" width="12.86328125" style="12" bestFit="1" customWidth="1"/>
    <col min="11526" max="11528" width="12.3984375" style="12" customWidth="1"/>
    <col min="11529" max="11529" width="23.3984375" style="12" bestFit="1" customWidth="1"/>
    <col min="11530" max="11530" width="12.86328125" style="12" bestFit="1" customWidth="1"/>
    <col min="11531" max="11533" width="12.3984375" style="12" customWidth="1"/>
    <col min="11534" max="11534" width="23.3984375" style="12" bestFit="1" customWidth="1"/>
    <col min="11535" max="11535" width="12.86328125" style="12" bestFit="1" customWidth="1"/>
    <col min="11536" max="11538" width="12.3984375" style="12" customWidth="1"/>
    <col min="11539" max="11539" width="18.59765625" style="12" customWidth="1"/>
    <col min="11540" max="11541" width="12.3984375" style="12" customWidth="1"/>
    <col min="11542" max="11542" width="15.3984375" style="12" customWidth="1"/>
    <col min="11543" max="11543" width="12.3984375" style="12" customWidth="1"/>
    <col min="11544" max="11777" width="12.3984375" style="12"/>
    <col min="11778" max="11779" width="12.3984375" style="12" customWidth="1"/>
    <col min="11780" max="11780" width="23.3984375" style="12" bestFit="1" customWidth="1"/>
    <col min="11781" max="11781" width="12.86328125" style="12" bestFit="1" customWidth="1"/>
    <col min="11782" max="11784" width="12.3984375" style="12" customWidth="1"/>
    <col min="11785" max="11785" width="23.3984375" style="12" bestFit="1" customWidth="1"/>
    <col min="11786" max="11786" width="12.86328125" style="12" bestFit="1" customWidth="1"/>
    <col min="11787" max="11789" width="12.3984375" style="12" customWidth="1"/>
    <col min="11790" max="11790" width="23.3984375" style="12" bestFit="1" customWidth="1"/>
    <col min="11791" max="11791" width="12.86328125" style="12" bestFit="1" customWidth="1"/>
    <col min="11792" max="11794" width="12.3984375" style="12" customWidth="1"/>
    <col min="11795" max="11795" width="18.59765625" style="12" customWidth="1"/>
    <col min="11796" max="11797" width="12.3984375" style="12" customWidth="1"/>
    <col min="11798" max="11798" width="15.3984375" style="12" customWidth="1"/>
    <col min="11799" max="11799" width="12.3984375" style="12" customWidth="1"/>
    <col min="11800" max="12033" width="12.3984375" style="12"/>
    <col min="12034" max="12035" width="12.3984375" style="12" customWidth="1"/>
    <col min="12036" max="12036" width="23.3984375" style="12" bestFit="1" customWidth="1"/>
    <col min="12037" max="12037" width="12.86328125" style="12" bestFit="1" customWidth="1"/>
    <col min="12038" max="12040" width="12.3984375" style="12" customWidth="1"/>
    <col min="12041" max="12041" width="23.3984375" style="12" bestFit="1" customWidth="1"/>
    <col min="12042" max="12042" width="12.86328125" style="12" bestFit="1" customWidth="1"/>
    <col min="12043" max="12045" width="12.3984375" style="12" customWidth="1"/>
    <col min="12046" max="12046" width="23.3984375" style="12" bestFit="1" customWidth="1"/>
    <col min="12047" max="12047" width="12.86328125" style="12" bestFit="1" customWidth="1"/>
    <col min="12048" max="12050" width="12.3984375" style="12" customWidth="1"/>
    <col min="12051" max="12051" width="18.59765625" style="12" customWidth="1"/>
    <col min="12052" max="12053" width="12.3984375" style="12" customWidth="1"/>
    <col min="12054" max="12054" width="15.3984375" style="12" customWidth="1"/>
    <col min="12055" max="12055" width="12.3984375" style="12" customWidth="1"/>
    <col min="12056" max="12289" width="12.3984375" style="12"/>
    <col min="12290" max="12291" width="12.3984375" style="12" customWidth="1"/>
    <col min="12292" max="12292" width="23.3984375" style="12" bestFit="1" customWidth="1"/>
    <col min="12293" max="12293" width="12.86328125" style="12" bestFit="1" customWidth="1"/>
    <col min="12294" max="12296" width="12.3984375" style="12" customWidth="1"/>
    <col min="12297" max="12297" width="23.3984375" style="12" bestFit="1" customWidth="1"/>
    <col min="12298" max="12298" width="12.86328125" style="12" bestFit="1" customWidth="1"/>
    <col min="12299" max="12301" width="12.3984375" style="12" customWidth="1"/>
    <col min="12302" max="12302" width="23.3984375" style="12" bestFit="1" customWidth="1"/>
    <col min="12303" max="12303" width="12.86328125" style="12" bestFit="1" customWidth="1"/>
    <col min="12304" max="12306" width="12.3984375" style="12" customWidth="1"/>
    <col min="12307" max="12307" width="18.59765625" style="12" customWidth="1"/>
    <col min="12308" max="12309" width="12.3984375" style="12" customWidth="1"/>
    <col min="12310" max="12310" width="15.3984375" style="12" customWidth="1"/>
    <col min="12311" max="12311" width="12.3984375" style="12" customWidth="1"/>
    <col min="12312" max="12545" width="12.3984375" style="12"/>
    <col min="12546" max="12547" width="12.3984375" style="12" customWidth="1"/>
    <col min="12548" max="12548" width="23.3984375" style="12" bestFit="1" customWidth="1"/>
    <col min="12549" max="12549" width="12.86328125" style="12" bestFit="1" customWidth="1"/>
    <col min="12550" max="12552" width="12.3984375" style="12" customWidth="1"/>
    <col min="12553" max="12553" width="23.3984375" style="12" bestFit="1" customWidth="1"/>
    <col min="12554" max="12554" width="12.86328125" style="12" bestFit="1" customWidth="1"/>
    <col min="12555" max="12557" width="12.3984375" style="12" customWidth="1"/>
    <col min="12558" max="12558" width="23.3984375" style="12" bestFit="1" customWidth="1"/>
    <col min="12559" max="12559" width="12.86328125" style="12" bestFit="1" customWidth="1"/>
    <col min="12560" max="12562" width="12.3984375" style="12" customWidth="1"/>
    <col min="12563" max="12563" width="18.59765625" style="12" customWidth="1"/>
    <col min="12564" max="12565" width="12.3984375" style="12" customWidth="1"/>
    <col min="12566" max="12566" width="15.3984375" style="12" customWidth="1"/>
    <col min="12567" max="12567" width="12.3984375" style="12" customWidth="1"/>
    <col min="12568" max="12801" width="12.3984375" style="12"/>
    <col min="12802" max="12803" width="12.3984375" style="12" customWidth="1"/>
    <col min="12804" max="12804" width="23.3984375" style="12" bestFit="1" customWidth="1"/>
    <col min="12805" max="12805" width="12.86328125" style="12" bestFit="1" customWidth="1"/>
    <col min="12806" max="12808" width="12.3984375" style="12" customWidth="1"/>
    <col min="12809" max="12809" width="23.3984375" style="12" bestFit="1" customWidth="1"/>
    <col min="12810" max="12810" width="12.86328125" style="12" bestFit="1" customWidth="1"/>
    <col min="12811" max="12813" width="12.3984375" style="12" customWidth="1"/>
    <col min="12814" max="12814" width="23.3984375" style="12" bestFit="1" customWidth="1"/>
    <col min="12815" max="12815" width="12.86328125" style="12" bestFit="1" customWidth="1"/>
    <col min="12816" max="12818" width="12.3984375" style="12" customWidth="1"/>
    <col min="12819" max="12819" width="18.59765625" style="12" customWidth="1"/>
    <col min="12820" max="12821" width="12.3984375" style="12" customWidth="1"/>
    <col min="12822" max="12822" width="15.3984375" style="12" customWidth="1"/>
    <col min="12823" max="12823" width="12.3984375" style="12" customWidth="1"/>
    <col min="12824" max="13057" width="12.3984375" style="12"/>
    <col min="13058" max="13059" width="12.3984375" style="12" customWidth="1"/>
    <col min="13060" max="13060" width="23.3984375" style="12" bestFit="1" customWidth="1"/>
    <col min="13061" max="13061" width="12.86328125" style="12" bestFit="1" customWidth="1"/>
    <col min="13062" max="13064" width="12.3984375" style="12" customWidth="1"/>
    <col min="13065" max="13065" width="23.3984375" style="12" bestFit="1" customWidth="1"/>
    <col min="13066" max="13066" width="12.86328125" style="12" bestFit="1" customWidth="1"/>
    <col min="13067" max="13069" width="12.3984375" style="12" customWidth="1"/>
    <col min="13070" max="13070" width="23.3984375" style="12" bestFit="1" customWidth="1"/>
    <col min="13071" max="13071" width="12.86328125" style="12" bestFit="1" customWidth="1"/>
    <col min="13072" max="13074" width="12.3984375" style="12" customWidth="1"/>
    <col min="13075" max="13075" width="18.59765625" style="12" customWidth="1"/>
    <col min="13076" max="13077" width="12.3984375" style="12" customWidth="1"/>
    <col min="13078" max="13078" width="15.3984375" style="12" customWidth="1"/>
    <col min="13079" max="13079" width="12.3984375" style="12" customWidth="1"/>
    <col min="13080" max="13313" width="12.3984375" style="12"/>
    <col min="13314" max="13315" width="12.3984375" style="12" customWidth="1"/>
    <col min="13316" max="13316" width="23.3984375" style="12" bestFit="1" customWidth="1"/>
    <col min="13317" max="13317" width="12.86328125" style="12" bestFit="1" customWidth="1"/>
    <col min="13318" max="13320" width="12.3984375" style="12" customWidth="1"/>
    <col min="13321" max="13321" width="23.3984375" style="12" bestFit="1" customWidth="1"/>
    <col min="13322" max="13322" width="12.86328125" style="12" bestFit="1" customWidth="1"/>
    <col min="13323" max="13325" width="12.3984375" style="12" customWidth="1"/>
    <col min="13326" max="13326" width="23.3984375" style="12" bestFit="1" customWidth="1"/>
    <col min="13327" max="13327" width="12.86328125" style="12" bestFit="1" customWidth="1"/>
    <col min="13328" max="13330" width="12.3984375" style="12" customWidth="1"/>
    <col min="13331" max="13331" width="18.59765625" style="12" customWidth="1"/>
    <col min="13332" max="13333" width="12.3984375" style="12" customWidth="1"/>
    <col min="13334" max="13334" width="15.3984375" style="12" customWidth="1"/>
    <col min="13335" max="13335" width="12.3984375" style="12" customWidth="1"/>
    <col min="13336" max="13569" width="12.3984375" style="12"/>
    <col min="13570" max="13571" width="12.3984375" style="12" customWidth="1"/>
    <col min="13572" max="13572" width="23.3984375" style="12" bestFit="1" customWidth="1"/>
    <col min="13573" max="13573" width="12.86328125" style="12" bestFit="1" customWidth="1"/>
    <col min="13574" max="13576" width="12.3984375" style="12" customWidth="1"/>
    <col min="13577" max="13577" width="23.3984375" style="12" bestFit="1" customWidth="1"/>
    <col min="13578" max="13578" width="12.86328125" style="12" bestFit="1" customWidth="1"/>
    <col min="13579" max="13581" width="12.3984375" style="12" customWidth="1"/>
    <col min="13582" max="13582" width="23.3984375" style="12" bestFit="1" customWidth="1"/>
    <col min="13583" max="13583" width="12.86328125" style="12" bestFit="1" customWidth="1"/>
    <col min="13584" max="13586" width="12.3984375" style="12" customWidth="1"/>
    <col min="13587" max="13587" width="18.59765625" style="12" customWidth="1"/>
    <col min="13588" max="13589" width="12.3984375" style="12" customWidth="1"/>
    <col min="13590" max="13590" width="15.3984375" style="12" customWidth="1"/>
    <col min="13591" max="13591" width="12.3984375" style="12" customWidth="1"/>
    <col min="13592" max="13825" width="12.3984375" style="12"/>
    <col min="13826" max="13827" width="12.3984375" style="12" customWidth="1"/>
    <col min="13828" max="13828" width="23.3984375" style="12" bestFit="1" customWidth="1"/>
    <col min="13829" max="13829" width="12.86328125" style="12" bestFit="1" customWidth="1"/>
    <col min="13830" max="13832" width="12.3984375" style="12" customWidth="1"/>
    <col min="13833" max="13833" width="23.3984375" style="12" bestFit="1" customWidth="1"/>
    <col min="13834" max="13834" width="12.86328125" style="12" bestFit="1" customWidth="1"/>
    <col min="13835" max="13837" width="12.3984375" style="12" customWidth="1"/>
    <col min="13838" max="13838" width="23.3984375" style="12" bestFit="1" customWidth="1"/>
    <col min="13839" max="13839" width="12.86328125" style="12" bestFit="1" customWidth="1"/>
    <col min="13840" max="13842" width="12.3984375" style="12" customWidth="1"/>
    <col min="13843" max="13843" width="18.59765625" style="12" customWidth="1"/>
    <col min="13844" max="13845" width="12.3984375" style="12" customWidth="1"/>
    <col min="13846" max="13846" width="15.3984375" style="12" customWidth="1"/>
    <col min="13847" max="13847" width="12.3984375" style="12" customWidth="1"/>
    <col min="13848" max="14081" width="12.3984375" style="12"/>
    <col min="14082" max="14083" width="12.3984375" style="12" customWidth="1"/>
    <col min="14084" max="14084" width="23.3984375" style="12" bestFit="1" customWidth="1"/>
    <col min="14085" max="14085" width="12.86328125" style="12" bestFit="1" customWidth="1"/>
    <col min="14086" max="14088" width="12.3984375" style="12" customWidth="1"/>
    <col min="14089" max="14089" width="23.3984375" style="12" bestFit="1" customWidth="1"/>
    <col min="14090" max="14090" width="12.86328125" style="12" bestFit="1" customWidth="1"/>
    <col min="14091" max="14093" width="12.3984375" style="12" customWidth="1"/>
    <col min="14094" max="14094" width="23.3984375" style="12" bestFit="1" customWidth="1"/>
    <col min="14095" max="14095" width="12.86328125" style="12" bestFit="1" customWidth="1"/>
    <col min="14096" max="14098" width="12.3984375" style="12" customWidth="1"/>
    <col min="14099" max="14099" width="18.59765625" style="12" customWidth="1"/>
    <col min="14100" max="14101" width="12.3984375" style="12" customWidth="1"/>
    <col min="14102" max="14102" width="15.3984375" style="12" customWidth="1"/>
    <col min="14103" max="14103" width="12.3984375" style="12" customWidth="1"/>
    <col min="14104" max="14337" width="12.3984375" style="12"/>
    <col min="14338" max="14339" width="12.3984375" style="12" customWidth="1"/>
    <col min="14340" max="14340" width="23.3984375" style="12" bestFit="1" customWidth="1"/>
    <col min="14341" max="14341" width="12.86328125" style="12" bestFit="1" customWidth="1"/>
    <col min="14342" max="14344" width="12.3984375" style="12" customWidth="1"/>
    <col min="14345" max="14345" width="23.3984375" style="12" bestFit="1" customWidth="1"/>
    <col min="14346" max="14346" width="12.86328125" style="12" bestFit="1" customWidth="1"/>
    <col min="14347" max="14349" width="12.3984375" style="12" customWidth="1"/>
    <col min="14350" max="14350" width="23.3984375" style="12" bestFit="1" customWidth="1"/>
    <col min="14351" max="14351" width="12.86328125" style="12" bestFit="1" customWidth="1"/>
    <col min="14352" max="14354" width="12.3984375" style="12" customWidth="1"/>
    <col min="14355" max="14355" width="18.59765625" style="12" customWidth="1"/>
    <col min="14356" max="14357" width="12.3984375" style="12" customWidth="1"/>
    <col min="14358" max="14358" width="15.3984375" style="12" customWidth="1"/>
    <col min="14359" max="14359" width="12.3984375" style="12" customWidth="1"/>
    <col min="14360" max="14593" width="12.3984375" style="12"/>
    <col min="14594" max="14595" width="12.3984375" style="12" customWidth="1"/>
    <col min="14596" max="14596" width="23.3984375" style="12" bestFit="1" customWidth="1"/>
    <col min="14597" max="14597" width="12.86328125" style="12" bestFit="1" customWidth="1"/>
    <col min="14598" max="14600" width="12.3984375" style="12" customWidth="1"/>
    <col min="14601" max="14601" width="23.3984375" style="12" bestFit="1" customWidth="1"/>
    <col min="14602" max="14602" width="12.86328125" style="12" bestFit="1" customWidth="1"/>
    <col min="14603" max="14605" width="12.3984375" style="12" customWidth="1"/>
    <col min="14606" max="14606" width="23.3984375" style="12" bestFit="1" customWidth="1"/>
    <col min="14607" max="14607" width="12.86328125" style="12" bestFit="1" customWidth="1"/>
    <col min="14608" max="14610" width="12.3984375" style="12" customWidth="1"/>
    <col min="14611" max="14611" width="18.59765625" style="12" customWidth="1"/>
    <col min="14612" max="14613" width="12.3984375" style="12" customWidth="1"/>
    <col min="14614" max="14614" width="15.3984375" style="12" customWidth="1"/>
    <col min="14615" max="14615" width="12.3984375" style="12" customWidth="1"/>
    <col min="14616" max="14849" width="12.3984375" style="12"/>
    <col min="14850" max="14851" width="12.3984375" style="12" customWidth="1"/>
    <col min="14852" max="14852" width="23.3984375" style="12" bestFit="1" customWidth="1"/>
    <col min="14853" max="14853" width="12.86328125" style="12" bestFit="1" customWidth="1"/>
    <col min="14854" max="14856" width="12.3984375" style="12" customWidth="1"/>
    <col min="14857" max="14857" width="23.3984375" style="12" bestFit="1" customWidth="1"/>
    <col min="14858" max="14858" width="12.86328125" style="12" bestFit="1" customWidth="1"/>
    <col min="14859" max="14861" width="12.3984375" style="12" customWidth="1"/>
    <col min="14862" max="14862" width="23.3984375" style="12" bestFit="1" customWidth="1"/>
    <col min="14863" max="14863" width="12.86328125" style="12" bestFit="1" customWidth="1"/>
    <col min="14864" max="14866" width="12.3984375" style="12" customWidth="1"/>
    <col min="14867" max="14867" width="18.59765625" style="12" customWidth="1"/>
    <col min="14868" max="14869" width="12.3984375" style="12" customWidth="1"/>
    <col min="14870" max="14870" width="15.3984375" style="12" customWidth="1"/>
    <col min="14871" max="14871" width="12.3984375" style="12" customWidth="1"/>
    <col min="14872" max="15105" width="12.3984375" style="12"/>
    <col min="15106" max="15107" width="12.3984375" style="12" customWidth="1"/>
    <col min="15108" max="15108" width="23.3984375" style="12" bestFit="1" customWidth="1"/>
    <col min="15109" max="15109" width="12.86328125" style="12" bestFit="1" customWidth="1"/>
    <col min="15110" max="15112" width="12.3984375" style="12" customWidth="1"/>
    <col min="15113" max="15113" width="23.3984375" style="12" bestFit="1" customWidth="1"/>
    <col min="15114" max="15114" width="12.86328125" style="12" bestFit="1" customWidth="1"/>
    <col min="15115" max="15117" width="12.3984375" style="12" customWidth="1"/>
    <col min="15118" max="15118" width="23.3984375" style="12" bestFit="1" customWidth="1"/>
    <col min="15119" max="15119" width="12.86328125" style="12" bestFit="1" customWidth="1"/>
    <col min="15120" max="15122" width="12.3984375" style="12" customWidth="1"/>
    <col min="15123" max="15123" width="18.59765625" style="12" customWidth="1"/>
    <col min="15124" max="15125" width="12.3984375" style="12" customWidth="1"/>
    <col min="15126" max="15126" width="15.3984375" style="12" customWidth="1"/>
    <col min="15127" max="15127" width="12.3984375" style="12" customWidth="1"/>
    <col min="15128" max="15361" width="12.3984375" style="12"/>
    <col min="15362" max="15363" width="12.3984375" style="12" customWidth="1"/>
    <col min="15364" max="15364" width="23.3984375" style="12" bestFit="1" customWidth="1"/>
    <col min="15365" max="15365" width="12.86328125" style="12" bestFit="1" customWidth="1"/>
    <col min="15366" max="15368" width="12.3984375" style="12" customWidth="1"/>
    <col min="15369" max="15369" width="23.3984375" style="12" bestFit="1" customWidth="1"/>
    <col min="15370" max="15370" width="12.86328125" style="12" bestFit="1" customWidth="1"/>
    <col min="15371" max="15373" width="12.3984375" style="12" customWidth="1"/>
    <col min="15374" max="15374" width="23.3984375" style="12" bestFit="1" customWidth="1"/>
    <col min="15375" max="15375" width="12.86328125" style="12" bestFit="1" customWidth="1"/>
    <col min="15376" max="15378" width="12.3984375" style="12" customWidth="1"/>
    <col min="15379" max="15379" width="18.59765625" style="12" customWidth="1"/>
    <col min="15380" max="15381" width="12.3984375" style="12" customWidth="1"/>
    <col min="15382" max="15382" width="15.3984375" style="12" customWidth="1"/>
    <col min="15383" max="15383" width="12.3984375" style="12" customWidth="1"/>
    <col min="15384" max="15617" width="12.3984375" style="12"/>
    <col min="15618" max="15619" width="12.3984375" style="12" customWidth="1"/>
    <col min="15620" max="15620" width="23.3984375" style="12" bestFit="1" customWidth="1"/>
    <col min="15621" max="15621" width="12.86328125" style="12" bestFit="1" customWidth="1"/>
    <col min="15622" max="15624" width="12.3984375" style="12" customWidth="1"/>
    <col min="15625" max="15625" width="23.3984375" style="12" bestFit="1" customWidth="1"/>
    <col min="15626" max="15626" width="12.86328125" style="12" bestFit="1" customWidth="1"/>
    <col min="15627" max="15629" width="12.3984375" style="12" customWidth="1"/>
    <col min="15630" max="15630" width="23.3984375" style="12" bestFit="1" customWidth="1"/>
    <col min="15631" max="15631" width="12.86328125" style="12" bestFit="1" customWidth="1"/>
    <col min="15632" max="15634" width="12.3984375" style="12" customWidth="1"/>
    <col min="15635" max="15635" width="18.59765625" style="12" customWidth="1"/>
    <col min="15636" max="15637" width="12.3984375" style="12" customWidth="1"/>
    <col min="15638" max="15638" width="15.3984375" style="12" customWidth="1"/>
    <col min="15639" max="15639" width="12.3984375" style="12" customWidth="1"/>
    <col min="15640" max="15873" width="12.3984375" style="12"/>
    <col min="15874" max="15875" width="12.3984375" style="12" customWidth="1"/>
    <col min="15876" max="15876" width="23.3984375" style="12" bestFit="1" customWidth="1"/>
    <col min="15877" max="15877" width="12.86328125" style="12" bestFit="1" customWidth="1"/>
    <col min="15878" max="15880" width="12.3984375" style="12" customWidth="1"/>
    <col min="15881" max="15881" width="23.3984375" style="12" bestFit="1" customWidth="1"/>
    <col min="15882" max="15882" width="12.86328125" style="12" bestFit="1" customWidth="1"/>
    <col min="15883" max="15885" width="12.3984375" style="12" customWidth="1"/>
    <col min="15886" max="15886" width="23.3984375" style="12" bestFit="1" customWidth="1"/>
    <col min="15887" max="15887" width="12.86328125" style="12" bestFit="1" customWidth="1"/>
    <col min="15888" max="15890" width="12.3984375" style="12" customWidth="1"/>
    <col min="15891" max="15891" width="18.59765625" style="12" customWidth="1"/>
    <col min="15892" max="15893" width="12.3984375" style="12" customWidth="1"/>
    <col min="15894" max="15894" width="15.3984375" style="12" customWidth="1"/>
    <col min="15895" max="15895" width="12.3984375" style="12" customWidth="1"/>
    <col min="15896" max="16129" width="12.3984375" style="12"/>
    <col min="16130" max="16131" width="12.3984375" style="12" customWidth="1"/>
    <col min="16132" max="16132" width="23.3984375" style="12" bestFit="1" customWidth="1"/>
    <col min="16133" max="16133" width="12.86328125" style="12" bestFit="1" customWidth="1"/>
    <col min="16134" max="16136" width="12.3984375" style="12" customWidth="1"/>
    <col min="16137" max="16137" width="23.3984375" style="12" bestFit="1" customWidth="1"/>
    <col min="16138" max="16138" width="12.86328125" style="12" bestFit="1" customWidth="1"/>
    <col min="16139" max="16141" width="12.3984375" style="12" customWidth="1"/>
    <col min="16142" max="16142" width="23.3984375" style="12" bestFit="1" customWidth="1"/>
    <col min="16143" max="16143" width="12.86328125" style="12" bestFit="1" customWidth="1"/>
    <col min="16144" max="16146" width="12.3984375" style="12" customWidth="1"/>
    <col min="16147" max="16147" width="18.59765625" style="12" customWidth="1"/>
    <col min="16148" max="16149" width="12.3984375" style="12" customWidth="1"/>
    <col min="16150" max="16150" width="15.3984375" style="12" customWidth="1"/>
    <col min="16151" max="16151" width="12.3984375" style="12" customWidth="1"/>
    <col min="16152" max="16384" width="12.3984375" style="12"/>
  </cols>
  <sheetData>
    <row r="1" spans="1:23" ht="23.1" customHeight="1">
      <c r="A1" s="295" t="s">
        <v>17</v>
      </c>
      <c r="B1" s="295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W1" s="317"/>
    </row>
    <row r="2" spans="1:23" ht="23.1" customHeight="1">
      <c r="A2" s="313" t="s">
        <v>18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3"/>
      <c r="U2" s="313"/>
      <c r="V2" s="313"/>
      <c r="W2" s="313"/>
    </row>
    <row r="3" spans="1:23" ht="23.1" customHeight="1">
      <c r="A3" s="295" t="s">
        <v>44</v>
      </c>
      <c r="B3" s="295"/>
      <c r="C3" s="295" t="s">
        <v>94</v>
      </c>
      <c r="D3" s="295"/>
      <c r="E3" s="295"/>
      <c r="F3" s="295"/>
      <c r="G3" s="255" t="s">
        <v>126</v>
      </c>
      <c r="H3" s="316" t="s">
        <v>193</v>
      </c>
      <c r="I3" s="295"/>
      <c r="J3" s="295"/>
      <c r="K3" s="316" t="s">
        <v>195</v>
      </c>
      <c r="L3" s="295"/>
      <c r="M3" s="295"/>
      <c r="N3" s="316" t="s">
        <v>20</v>
      </c>
      <c r="O3" s="316"/>
      <c r="P3" s="316"/>
      <c r="Q3" s="316"/>
      <c r="R3" s="316"/>
      <c r="S3" s="316"/>
      <c r="T3" s="316"/>
      <c r="U3" s="316"/>
      <c r="V3" s="316"/>
      <c r="W3" s="316"/>
    </row>
    <row r="4" spans="1:23" ht="105.75" customHeight="1">
      <c r="A4" s="295" t="s">
        <v>21</v>
      </c>
      <c r="B4" s="295"/>
      <c r="C4" s="295"/>
      <c r="D4" s="295"/>
      <c r="E4" s="295"/>
      <c r="F4" s="295"/>
      <c r="G4" s="254"/>
      <c r="H4" s="295"/>
      <c r="I4" s="295"/>
      <c r="J4" s="295"/>
      <c r="K4" s="295"/>
      <c r="L4" s="295"/>
      <c r="M4" s="295"/>
      <c r="N4" s="295"/>
      <c r="O4" s="295"/>
      <c r="P4" s="295"/>
      <c r="Q4" s="295"/>
      <c r="R4" s="295"/>
      <c r="S4" s="295"/>
      <c r="T4" s="295"/>
      <c r="U4" s="295"/>
      <c r="V4" s="295"/>
      <c r="W4" s="295"/>
    </row>
    <row r="5" spans="1:23" s="13" customFormat="1" ht="23.1" customHeight="1">
      <c r="A5" s="306" t="s">
        <v>22</v>
      </c>
      <c r="B5" s="306"/>
      <c r="C5" s="193">
        <v>44068</v>
      </c>
      <c r="D5" s="51"/>
      <c r="E5" s="51">
        <f>COUNT(C10:C20)</f>
        <v>1</v>
      </c>
      <c r="F5" s="51"/>
      <c r="G5" s="193">
        <v>44068</v>
      </c>
      <c r="H5" s="128" t="s">
        <v>194</v>
      </c>
      <c r="I5" s="51"/>
      <c r="J5" s="51">
        <f>COUNTA(H10:H20)</f>
        <v>7</v>
      </c>
      <c r="K5" s="128" t="s">
        <v>164</v>
      </c>
      <c r="L5" s="51"/>
      <c r="M5" s="51">
        <f>COUNTA(K10:K20)</f>
        <v>7</v>
      </c>
      <c r="N5" s="289"/>
      <c r="O5" s="289"/>
      <c r="P5" s="289"/>
      <c r="Q5" s="289"/>
      <c r="R5" s="289"/>
      <c r="S5" s="289"/>
      <c r="T5" s="289"/>
      <c r="U5" s="289"/>
      <c r="V5" s="289"/>
      <c r="W5" s="289"/>
    </row>
    <row r="6" spans="1:23" ht="23.1" customHeight="1">
      <c r="A6" s="292"/>
      <c r="B6" s="292"/>
      <c r="C6" s="52" t="s">
        <v>98</v>
      </c>
      <c r="D6" s="54" t="s">
        <v>95</v>
      </c>
      <c r="E6" s="54" t="s">
        <v>96</v>
      </c>
      <c r="F6" s="55" t="s">
        <v>97</v>
      </c>
      <c r="G6" s="52" t="s">
        <v>125</v>
      </c>
      <c r="H6" s="52" t="s">
        <v>7</v>
      </c>
      <c r="I6" s="52" t="s">
        <v>9</v>
      </c>
      <c r="J6" s="53" t="s">
        <v>12</v>
      </c>
      <c r="K6" s="52" t="s">
        <v>7</v>
      </c>
      <c r="L6" s="52" t="s">
        <v>9</v>
      </c>
      <c r="M6" s="53" t="s">
        <v>12</v>
      </c>
      <c r="N6" s="52" t="s">
        <v>98</v>
      </c>
      <c r="O6" s="54" t="s">
        <v>95</v>
      </c>
      <c r="P6" s="54" t="s">
        <v>96</v>
      </c>
      <c r="Q6" s="55" t="s">
        <v>97</v>
      </c>
      <c r="R6" s="52" t="s">
        <v>125</v>
      </c>
      <c r="S6" s="52" t="s">
        <v>7</v>
      </c>
      <c r="T6" s="52" t="s">
        <v>9</v>
      </c>
      <c r="U6" s="232" t="s">
        <v>12</v>
      </c>
      <c r="V6" s="130" t="s">
        <v>45</v>
      </c>
      <c r="W6" s="239" t="s">
        <v>16</v>
      </c>
    </row>
    <row r="7" spans="1:23" s="14" customFormat="1" ht="30" customHeight="1">
      <c r="A7" s="294" t="s">
        <v>30</v>
      </c>
      <c r="B7" s="294"/>
      <c r="C7" s="31"/>
      <c r="D7" s="31"/>
      <c r="E7" s="194"/>
      <c r="F7" s="131"/>
      <c r="G7" s="31">
        <v>15000</v>
      </c>
      <c r="H7" s="31">
        <v>800000</v>
      </c>
      <c r="I7" s="31">
        <v>1200</v>
      </c>
      <c r="J7" s="56">
        <f t="shared" ref="J7:J21" si="0">I7/H7</f>
        <v>1.5E-3</v>
      </c>
      <c r="K7" s="31">
        <v>1200000</v>
      </c>
      <c r="L7" s="31">
        <v>1800</v>
      </c>
      <c r="M7" s="56">
        <f t="shared" ref="M7:M21" si="1">L7/K7</f>
        <v>1.5E-3</v>
      </c>
      <c r="N7" s="57"/>
      <c r="O7" s="57"/>
      <c r="P7" s="58"/>
      <c r="Q7" s="154"/>
      <c r="R7" s="156">
        <f t="shared" ref="R7:T10" si="2">SUMIF($C$6:$M$6,R$6,$C7:$M7)</f>
        <v>15000</v>
      </c>
      <c r="S7" s="156">
        <f t="shared" si="2"/>
        <v>2000000</v>
      </c>
      <c r="T7" s="156">
        <f t="shared" si="2"/>
        <v>3000</v>
      </c>
      <c r="U7" s="233">
        <f>T7/S7</f>
        <v>1.5E-3</v>
      </c>
      <c r="V7" s="156">
        <f>SUMIF($C$6:$M$6,V$6,$C7:$M7)</f>
        <v>0</v>
      </c>
      <c r="W7" s="240">
        <f>V7/T7</f>
        <v>0</v>
      </c>
    </row>
    <row r="8" spans="1:23" ht="16.5" hidden="1" customHeight="1">
      <c r="A8" s="319" t="s">
        <v>46</v>
      </c>
      <c r="B8" s="320"/>
      <c r="C8" s="35" t="e">
        <f>C7/D5*E5</f>
        <v>#DIV/0!</v>
      </c>
      <c r="D8" s="50" t="e">
        <f>D7/D5*E5</f>
        <v>#DIV/0!</v>
      </c>
      <c r="E8" s="195" t="e">
        <f>D8/C8</f>
        <v>#DIV/0!</v>
      </c>
      <c r="F8" s="132" t="e">
        <f>F7/D5*E5</f>
        <v>#DIV/0!</v>
      </c>
      <c r="G8" s="35" t="e">
        <f>G7/#REF!*#REF!</f>
        <v>#REF!</v>
      </c>
      <c r="H8" s="35" t="e">
        <f>H7/I5*J5</f>
        <v>#DIV/0!</v>
      </c>
      <c r="I8" s="50" t="e">
        <f>I7/I5*J5</f>
        <v>#DIV/0!</v>
      </c>
      <c r="J8" s="60" t="e">
        <f t="shared" si="0"/>
        <v>#DIV/0!</v>
      </c>
      <c r="K8" s="35" t="e">
        <f>K7/L5*M5</f>
        <v>#DIV/0!</v>
      </c>
      <c r="L8" s="50" t="e">
        <f>L7/L5*M5</f>
        <v>#DIV/0!</v>
      </c>
      <c r="M8" s="60" t="e">
        <f t="shared" si="1"/>
        <v>#DIV/0!</v>
      </c>
      <c r="N8" s="61" t="e">
        <f>SUMIF($C$6:$M$6,$N$6,C8:M8)</f>
        <v>#DIV/0!</v>
      </c>
      <c r="O8" s="62" t="e">
        <f>SUMIF($C$6:$M$6,$O$6,C8:M8)</f>
        <v>#DIV/0!</v>
      </c>
      <c r="P8" s="63" t="e">
        <f t="shared" ref="P8" si="3">O8/N8</f>
        <v>#DIV/0!</v>
      </c>
      <c r="Q8" s="155" t="e">
        <f>SUMIF($C$6:$M$6,$Q$6,C8:M8)</f>
        <v>#DIV/0!</v>
      </c>
      <c r="R8" s="155" t="e">
        <f t="shared" si="2"/>
        <v>#REF!</v>
      </c>
      <c r="S8" s="155" t="e">
        <f t="shared" si="2"/>
        <v>#DIV/0!</v>
      </c>
      <c r="T8" s="155" t="e">
        <f t="shared" si="2"/>
        <v>#DIV/0!</v>
      </c>
      <c r="U8" s="234" t="e">
        <f t="shared" ref="U8:U21" si="4">T8/S8</f>
        <v>#DIV/0!</v>
      </c>
      <c r="V8" s="155">
        <f>SUMIF($C$6:$M$6,V$6,$C8:$M8)</f>
        <v>0</v>
      </c>
      <c r="W8" s="241" t="e">
        <f t="shared" ref="W8:W21" si="5">V8/T8</f>
        <v>#DIV/0!</v>
      </c>
    </row>
    <row r="9" spans="1:23" s="14" customFormat="1" ht="30" customHeight="1">
      <c r="A9" s="300" t="s">
        <v>32</v>
      </c>
      <c r="B9" s="300"/>
      <c r="C9" s="39">
        <f t="shared" ref="C9:G9" si="6">SUM(C10:C20)</f>
        <v>176613</v>
      </c>
      <c r="D9" s="40">
        <f t="shared" si="6"/>
        <v>2881</v>
      </c>
      <c r="E9" s="173">
        <f t="shared" si="6"/>
        <v>19</v>
      </c>
      <c r="F9" s="133">
        <f t="shared" si="6"/>
        <v>43</v>
      </c>
      <c r="G9" s="40">
        <f t="shared" si="6"/>
        <v>16102</v>
      </c>
      <c r="H9" s="39">
        <f>SUM(H10:H20)</f>
        <v>927964</v>
      </c>
      <c r="I9" s="40">
        <f>SUM(I10:I20)</f>
        <v>1833</v>
      </c>
      <c r="J9" s="41">
        <f t="shared" si="0"/>
        <v>1.9752921449538992E-3</v>
      </c>
      <c r="K9" s="39">
        <f>SUM(K10:K20)</f>
        <v>1203053</v>
      </c>
      <c r="L9" s="40">
        <f>SUM(L10:L20)</f>
        <v>8738</v>
      </c>
      <c r="M9" s="41">
        <f t="shared" si="1"/>
        <v>7.2631879061022253E-3</v>
      </c>
      <c r="N9" s="59">
        <f>SUMIF($C$6:$M$6,$N$6,C9:M9)</f>
        <v>176613</v>
      </c>
      <c r="O9" s="59">
        <f>SUMIF($C$6:$M$6,$O$6,C9:M9)</f>
        <v>2881</v>
      </c>
      <c r="P9" s="196">
        <f>SUMIF($C$6:$M$6,$P$6,C9:M9)</f>
        <v>19</v>
      </c>
      <c r="Q9" s="156">
        <f>SUMIF($C$6:$M$6,Q$6,$C9:$M9)</f>
        <v>43</v>
      </c>
      <c r="R9" s="156">
        <f t="shared" si="2"/>
        <v>16102</v>
      </c>
      <c r="S9" s="156">
        <f t="shared" si="2"/>
        <v>2131017</v>
      </c>
      <c r="T9" s="156">
        <f t="shared" si="2"/>
        <v>10571</v>
      </c>
      <c r="U9" s="235">
        <f t="shared" si="4"/>
        <v>4.9605423138341931E-3</v>
      </c>
      <c r="V9" s="156">
        <f>SUMIF($C$6:$M$6,V$6,$C9:$M9)</f>
        <v>0</v>
      </c>
      <c r="W9" s="242">
        <f t="shared" si="5"/>
        <v>0</v>
      </c>
    </row>
    <row r="10" spans="1:23" ht="15.75">
      <c r="A10" s="256">
        <v>44068</v>
      </c>
      <c r="B10" s="44" t="s">
        <v>163</v>
      </c>
      <c r="C10" s="248">
        <v>176613</v>
      </c>
      <c r="D10" s="248">
        <v>2881</v>
      </c>
      <c r="E10" s="265">
        <v>19</v>
      </c>
      <c r="F10" s="266">
        <v>43</v>
      </c>
      <c r="G10" s="248">
        <v>16102</v>
      </c>
      <c r="H10" s="248">
        <v>110496</v>
      </c>
      <c r="I10" s="248">
        <v>190</v>
      </c>
      <c r="J10" s="250">
        <f t="shared" si="0"/>
        <v>1.7195192586156964E-3</v>
      </c>
      <c r="K10" s="248">
        <v>80771</v>
      </c>
      <c r="L10" s="248">
        <v>305</v>
      </c>
      <c r="M10" s="250">
        <f t="shared" si="1"/>
        <v>3.7761077614490348E-3</v>
      </c>
      <c r="N10" s="61">
        <f>SUMIF($C$6:$M$6,$N$6,C10:M10)</f>
        <v>176613</v>
      </c>
      <c r="O10" s="62">
        <f>SUMIF($C$6:$M$6,$O$6,C10:M10)</f>
        <v>2881</v>
      </c>
      <c r="P10" s="198">
        <f>SUMIF($C$6:$M$6,$P$6,C10:M10)</f>
        <v>19</v>
      </c>
      <c r="Q10" s="199">
        <f>SUMIF($C$6:$M$6,$Q$6,C10:M10)</f>
        <v>43</v>
      </c>
      <c r="R10" s="199">
        <f t="shared" si="2"/>
        <v>16102</v>
      </c>
      <c r="S10" s="199">
        <f t="shared" si="2"/>
        <v>191267</v>
      </c>
      <c r="T10" s="199">
        <f t="shared" si="2"/>
        <v>495</v>
      </c>
      <c r="U10" s="236">
        <f t="shared" si="4"/>
        <v>2.5880052492066063E-3</v>
      </c>
      <c r="V10" s="199">
        <f>SUMIF($C$6:$M$6,V$6,$C10:$M10)</f>
        <v>0</v>
      </c>
      <c r="W10" s="243">
        <f t="shared" si="5"/>
        <v>0</v>
      </c>
    </row>
    <row r="11" spans="1:23" ht="15.75">
      <c r="A11" s="258">
        <v>44069</v>
      </c>
      <c r="B11" s="44" t="s">
        <v>39</v>
      </c>
      <c r="C11" s="35"/>
      <c r="D11" s="35"/>
      <c r="E11" s="200"/>
      <c r="F11" s="132"/>
      <c r="G11" s="35"/>
      <c r="H11" s="248">
        <v>160732</v>
      </c>
      <c r="I11" s="248">
        <v>311</v>
      </c>
      <c r="J11" s="250">
        <f t="shared" si="0"/>
        <v>1.9348978423711519E-3</v>
      </c>
      <c r="K11" s="248">
        <v>200874</v>
      </c>
      <c r="L11" s="248">
        <v>1351</v>
      </c>
      <c r="M11" s="250">
        <f t="shared" ref="M11:M20" si="7">L11/K11</f>
        <v>6.7256090882841981E-3</v>
      </c>
      <c r="N11" s="61">
        <f t="shared" ref="N11:N20" si="8">SUMIF($C$6:$M$6,$N$6,C11:M11)</f>
        <v>0</v>
      </c>
      <c r="O11" s="62">
        <f t="shared" ref="O11:O20" si="9">SUMIF($C$6:$M$6,$O$6,C11:M11)</f>
        <v>0</v>
      </c>
      <c r="P11" s="198">
        <f t="shared" ref="P11:P20" si="10">SUMIF($C$6:$M$6,$P$6,C11:M11)</f>
        <v>0</v>
      </c>
      <c r="Q11" s="199">
        <f t="shared" ref="Q11:Q20" si="11">SUMIF($C$6:$M$6,$Q$6,C11:M11)</f>
        <v>0</v>
      </c>
      <c r="R11" s="199">
        <f t="shared" ref="R11:T20" si="12">SUMIF($C$6:$M$6,R$6,$C11:$M11)</f>
        <v>0</v>
      </c>
      <c r="S11" s="199">
        <f t="shared" si="12"/>
        <v>361606</v>
      </c>
      <c r="T11" s="199">
        <f t="shared" si="12"/>
        <v>1662</v>
      </c>
      <c r="U11" s="236">
        <f t="shared" ref="U11:U20" si="13">T11/S11</f>
        <v>4.5961626742919088E-3</v>
      </c>
      <c r="V11" s="199">
        <f t="shared" ref="V11:V20" si="14">SUMIF($C$6:$M$6,V$6,$C11:$M11)</f>
        <v>0</v>
      </c>
      <c r="W11" s="243">
        <f t="shared" ref="W11:W20" si="15">V11/T11</f>
        <v>0</v>
      </c>
    </row>
    <row r="12" spans="1:23" ht="15.75">
      <c r="A12" s="258">
        <v>44070</v>
      </c>
      <c r="B12" s="44" t="s">
        <v>33</v>
      </c>
      <c r="C12" s="35"/>
      <c r="D12" s="35"/>
      <c r="E12" s="200"/>
      <c r="F12" s="132"/>
      <c r="G12" s="35"/>
      <c r="H12" s="248">
        <v>163149</v>
      </c>
      <c r="I12" s="248">
        <v>335</v>
      </c>
      <c r="J12" s="250">
        <f t="shared" si="0"/>
        <v>2.0533377464771467E-3</v>
      </c>
      <c r="K12" s="248">
        <v>242890</v>
      </c>
      <c r="L12" s="248">
        <v>1925</v>
      </c>
      <c r="M12" s="250">
        <f t="shared" si="7"/>
        <v>7.925398328461444E-3</v>
      </c>
      <c r="N12" s="61">
        <f t="shared" si="8"/>
        <v>0</v>
      </c>
      <c r="O12" s="62">
        <f t="shared" si="9"/>
        <v>0</v>
      </c>
      <c r="P12" s="198">
        <f t="shared" si="10"/>
        <v>0</v>
      </c>
      <c r="Q12" s="199">
        <f t="shared" si="11"/>
        <v>0</v>
      </c>
      <c r="R12" s="199">
        <f t="shared" si="12"/>
        <v>0</v>
      </c>
      <c r="S12" s="199">
        <f t="shared" si="12"/>
        <v>406039</v>
      </c>
      <c r="T12" s="199">
        <f t="shared" si="12"/>
        <v>2260</v>
      </c>
      <c r="U12" s="236">
        <f t="shared" si="13"/>
        <v>5.5659678011225526E-3</v>
      </c>
      <c r="V12" s="199">
        <f t="shared" si="14"/>
        <v>0</v>
      </c>
      <c r="W12" s="243">
        <f t="shared" si="15"/>
        <v>0</v>
      </c>
    </row>
    <row r="13" spans="1:23" ht="15.75">
      <c r="A13" s="258">
        <v>44071</v>
      </c>
      <c r="B13" s="44" t="s">
        <v>34</v>
      </c>
      <c r="C13" s="35"/>
      <c r="D13" s="35"/>
      <c r="E13" s="200"/>
      <c r="F13" s="132"/>
      <c r="G13" s="35"/>
      <c r="H13" s="248">
        <v>125235</v>
      </c>
      <c r="I13" s="248">
        <v>267</v>
      </c>
      <c r="J13" s="250">
        <f t="shared" si="0"/>
        <v>2.1319918553120132E-3</v>
      </c>
      <c r="K13" s="248">
        <v>241480</v>
      </c>
      <c r="L13" s="248">
        <v>1799</v>
      </c>
      <c r="M13" s="250">
        <f t="shared" si="7"/>
        <v>7.4498923306277956E-3</v>
      </c>
      <c r="N13" s="61">
        <f t="shared" si="8"/>
        <v>0</v>
      </c>
      <c r="O13" s="62">
        <f t="shared" si="9"/>
        <v>0</v>
      </c>
      <c r="P13" s="198">
        <f t="shared" si="10"/>
        <v>0</v>
      </c>
      <c r="Q13" s="199">
        <f t="shared" si="11"/>
        <v>0</v>
      </c>
      <c r="R13" s="199">
        <f t="shared" si="12"/>
        <v>0</v>
      </c>
      <c r="S13" s="199">
        <f t="shared" si="12"/>
        <v>366715</v>
      </c>
      <c r="T13" s="199">
        <f t="shared" si="12"/>
        <v>2066</v>
      </c>
      <c r="U13" s="236">
        <f t="shared" si="13"/>
        <v>5.6338028169014088E-3</v>
      </c>
      <c r="V13" s="199">
        <f t="shared" si="14"/>
        <v>0</v>
      </c>
      <c r="W13" s="243">
        <f t="shared" si="15"/>
        <v>0</v>
      </c>
    </row>
    <row r="14" spans="1:23" ht="15.75">
      <c r="A14" s="258">
        <v>44072</v>
      </c>
      <c r="B14" s="44" t="s">
        <v>35</v>
      </c>
      <c r="C14" s="35"/>
      <c r="D14" s="35"/>
      <c r="E14" s="200"/>
      <c r="F14" s="132"/>
      <c r="G14" s="35"/>
      <c r="H14" s="248">
        <v>119959</v>
      </c>
      <c r="I14" s="248">
        <v>242</v>
      </c>
      <c r="J14" s="250">
        <f t="shared" si="0"/>
        <v>2.0173559299427306E-3</v>
      </c>
      <c r="K14" s="248">
        <v>146404</v>
      </c>
      <c r="L14" s="248">
        <v>1132</v>
      </c>
      <c r="M14" s="250">
        <f t="shared" si="7"/>
        <v>7.732029179530614E-3</v>
      </c>
      <c r="N14" s="61">
        <f t="shared" si="8"/>
        <v>0</v>
      </c>
      <c r="O14" s="62">
        <f t="shared" si="9"/>
        <v>0</v>
      </c>
      <c r="P14" s="198">
        <f t="shared" si="10"/>
        <v>0</v>
      </c>
      <c r="Q14" s="199">
        <f t="shared" si="11"/>
        <v>0</v>
      </c>
      <c r="R14" s="199">
        <f t="shared" si="12"/>
        <v>0</v>
      </c>
      <c r="S14" s="199">
        <f t="shared" si="12"/>
        <v>266363</v>
      </c>
      <c r="T14" s="199">
        <f t="shared" si="12"/>
        <v>1374</v>
      </c>
      <c r="U14" s="236">
        <f t="shared" si="13"/>
        <v>5.1583740985046726E-3</v>
      </c>
      <c r="V14" s="199">
        <f t="shared" si="14"/>
        <v>0</v>
      </c>
      <c r="W14" s="243">
        <f t="shared" si="15"/>
        <v>0</v>
      </c>
    </row>
    <row r="15" spans="1:23" ht="15.75">
      <c r="A15" s="258">
        <v>44073</v>
      </c>
      <c r="B15" s="44" t="s">
        <v>36</v>
      </c>
      <c r="C15" s="35"/>
      <c r="D15" s="35"/>
      <c r="E15" s="200"/>
      <c r="F15" s="132"/>
      <c r="G15" s="35"/>
      <c r="H15" s="248">
        <v>104557</v>
      </c>
      <c r="I15" s="248">
        <v>205</v>
      </c>
      <c r="J15" s="250">
        <f t="shared" si="0"/>
        <v>1.9606530409250456E-3</v>
      </c>
      <c r="K15" s="248">
        <v>167818</v>
      </c>
      <c r="L15" s="248">
        <v>1306</v>
      </c>
      <c r="M15" s="250">
        <f t="shared" si="7"/>
        <v>7.7822402841173175E-3</v>
      </c>
      <c r="N15" s="61">
        <f t="shared" si="8"/>
        <v>0</v>
      </c>
      <c r="O15" s="62">
        <f t="shared" si="9"/>
        <v>0</v>
      </c>
      <c r="P15" s="198">
        <f t="shared" si="10"/>
        <v>0</v>
      </c>
      <c r="Q15" s="199">
        <f t="shared" si="11"/>
        <v>0</v>
      </c>
      <c r="R15" s="199">
        <f t="shared" si="12"/>
        <v>0</v>
      </c>
      <c r="S15" s="199">
        <f t="shared" si="12"/>
        <v>272375</v>
      </c>
      <c r="T15" s="199">
        <f t="shared" si="12"/>
        <v>1511</v>
      </c>
      <c r="U15" s="236">
        <f t="shared" si="13"/>
        <v>5.5474988526847176E-3</v>
      </c>
      <c r="V15" s="199">
        <f t="shared" si="14"/>
        <v>0</v>
      </c>
      <c r="W15" s="243">
        <f t="shared" si="15"/>
        <v>0</v>
      </c>
    </row>
    <row r="16" spans="1:23" ht="15.75">
      <c r="A16" s="258">
        <v>44074</v>
      </c>
      <c r="B16" s="44" t="s">
        <v>37</v>
      </c>
      <c r="C16" s="35"/>
      <c r="D16" s="35"/>
      <c r="E16" s="200"/>
      <c r="F16" s="132"/>
      <c r="G16" s="35"/>
      <c r="H16" s="248">
        <v>143836</v>
      </c>
      <c r="I16" s="248">
        <v>283</v>
      </c>
      <c r="J16" s="250">
        <f t="shared" ref="J16:J20" si="16">I16/H16</f>
        <v>1.9675185628076422E-3</v>
      </c>
      <c r="K16" s="248">
        <v>122816</v>
      </c>
      <c r="L16" s="248">
        <v>920</v>
      </c>
      <c r="M16" s="250">
        <f t="shared" si="7"/>
        <v>7.49088066701407E-3</v>
      </c>
      <c r="N16" s="61">
        <f t="shared" si="8"/>
        <v>0</v>
      </c>
      <c r="O16" s="62">
        <f t="shared" si="9"/>
        <v>0</v>
      </c>
      <c r="P16" s="198">
        <f t="shared" si="10"/>
        <v>0</v>
      </c>
      <c r="Q16" s="199">
        <f t="shared" si="11"/>
        <v>0</v>
      </c>
      <c r="R16" s="199">
        <f t="shared" si="12"/>
        <v>0</v>
      </c>
      <c r="S16" s="199">
        <f t="shared" si="12"/>
        <v>266652</v>
      </c>
      <c r="T16" s="199">
        <f t="shared" si="12"/>
        <v>1203</v>
      </c>
      <c r="U16" s="236">
        <f t="shared" si="13"/>
        <v>4.5114981323972816E-3</v>
      </c>
      <c r="V16" s="199">
        <f t="shared" si="14"/>
        <v>0</v>
      </c>
      <c r="W16" s="243">
        <f t="shared" si="15"/>
        <v>0</v>
      </c>
    </row>
    <row r="17" spans="1:23" ht="15.75" hidden="1">
      <c r="A17" s="258">
        <v>44075</v>
      </c>
      <c r="B17" s="44" t="s">
        <v>38</v>
      </c>
      <c r="C17" s="35"/>
      <c r="D17" s="35"/>
      <c r="E17" s="200"/>
      <c r="F17" s="132"/>
      <c r="G17" s="35"/>
      <c r="H17" s="35"/>
      <c r="I17" s="35"/>
      <c r="J17" s="60" t="e">
        <f t="shared" si="16"/>
        <v>#DIV/0!</v>
      </c>
      <c r="K17" s="35"/>
      <c r="L17" s="35"/>
      <c r="M17" s="60" t="e">
        <f t="shared" si="7"/>
        <v>#DIV/0!</v>
      </c>
      <c r="N17" s="61">
        <f t="shared" si="8"/>
        <v>0</v>
      </c>
      <c r="O17" s="62">
        <f t="shared" si="9"/>
        <v>0</v>
      </c>
      <c r="P17" s="198">
        <f t="shared" si="10"/>
        <v>0</v>
      </c>
      <c r="Q17" s="199">
        <f t="shared" si="11"/>
        <v>0</v>
      </c>
      <c r="R17" s="199">
        <f t="shared" si="12"/>
        <v>0</v>
      </c>
      <c r="S17" s="199">
        <f t="shared" si="12"/>
        <v>0</v>
      </c>
      <c r="T17" s="199">
        <f t="shared" si="12"/>
        <v>0</v>
      </c>
      <c r="U17" s="236" t="e">
        <f t="shared" si="13"/>
        <v>#DIV/0!</v>
      </c>
      <c r="V17" s="199">
        <f t="shared" si="14"/>
        <v>0</v>
      </c>
      <c r="W17" s="243" t="e">
        <f t="shared" si="15"/>
        <v>#DIV/0!</v>
      </c>
    </row>
    <row r="18" spans="1:23" ht="15.75" hidden="1">
      <c r="A18" s="258">
        <v>44076</v>
      </c>
      <c r="B18" s="44" t="s">
        <v>39</v>
      </c>
      <c r="C18" s="35"/>
      <c r="D18" s="35"/>
      <c r="E18" s="200"/>
      <c r="F18" s="132"/>
      <c r="G18" s="35"/>
      <c r="H18" s="35"/>
      <c r="I18" s="35"/>
      <c r="J18" s="60" t="e">
        <f t="shared" si="16"/>
        <v>#DIV/0!</v>
      </c>
      <c r="K18" s="35"/>
      <c r="L18" s="35"/>
      <c r="M18" s="60" t="e">
        <f t="shared" si="7"/>
        <v>#DIV/0!</v>
      </c>
      <c r="N18" s="61">
        <f t="shared" si="8"/>
        <v>0</v>
      </c>
      <c r="O18" s="62">
        <f t="shared" si="9"/>
        <v>0</v>
      </c>
      <c r="P18" s="198">
        <f t="shared" si="10"/>
        <v>0</v>
      </c>
      <c r="Q18" s="199">
        <f t="shared" si="11"/>
        <v>0</v>
      </c>
      <c r="R18" s="199">
        <f t="shared" si="12"/>
        <v>0</v>
      </c>
      <c r="S18" s="199">
        <f t="shared" si="12"/>
        <v>0</v>
      </c>
      <c r="T18" s="199">
        <f t="shared" si="12"/>
        <v>0</v>
      </c>
      <c r="U18" s="236" t="e">
        <f t="shared" si="13"/>
        <v>#DIV/0!</v>
      </c>
      <c r="V18" s="199">
        <f t="shared" si="14"/>
        <v>0</v>
      </c>
      <c r="W18" s="243" t="e">
        <f t="shared" si="15"/>
        <v>#DIV/0!</v>
      </c>
    </row>
    <row r="19" spans="1:23" ht="15.75" hidden="1">
      <c r="A19" s="258">
        <v>44077</v>
      </c>
      <c r="B19" s="44" t="s">
        <v>33</v>
      </c>
      <c r="C19" s="35"/>
      <c r="D19" s="35"/>
      <c r="E19" s="200"/>
      <c r="F19" s="132"/>
      <c r="G19" s="35"/>
      <c r="H19" s="35"/>
      <c r="I19" s="35"/>
      <c r="J19" s="60" t="e">
        <f t="shared" si="16"/>
        <v>#DIV/0!</v>
      </c>
      <c r="K19" s="35"/>
      <c r="L19" s="35"/>
      <c r="M19" s="60" t="e">
        <f t="shared" si="7"/>
        <v>#DIV/0!</v>
      </c>
      <c r="N19" s="61">
        <f t="shared" si="8"/>
        <v>0</v>
      </c>
      <c r="O19" s="62">
        <f t="shared" si="9"/>
        <v>0</v>
      </c>
      <c r="P19" s="198">
        <f t="shared" si="10"/>
        <v>0</v>
      </c>
      <c r="Q19" s="199">
        <f t="shared" si="11"/>
        <v>0</v>
      </c>
      <c r="R19" s="199">
        <f t="shared" si="12"/>
        <v>0</v>
      </c>
      <c r="S19" s="199">
        <f t="shared" si="12"/>
        <v>0</v>
      </c>
      <c r="T19" s="199">
        <f t="shared" si="12"/>
        <v>0</v>
      </c>
      <c r="U19" s="236" t="e">
        <f t="shared" si="13"/>
        <v>#DIV/0!</v>
      </c>
      <c r="V19" s="199">
        <f t="shared" si="14"/>
        <v>0</v>
      </c>
      <c r="W19" s="243" t="e">
        <f t="shared" si="15"/>
        <v>#DIV/0!</v>
      </c>
    </row>
    <row r="20" spans="1:23" ht="15.75" hidden="1">
      <c r="A20" s="258">
        <v>44078</v>
      </c>
      <c r="B20" s="44" t="s">
        <v>34</v>
      </c>
      <c r="C20" s="35"/>
      <c r="D20" s="35"/>
      <c r="E20" s="200"/>
      <c r="F20" s="132"/>
      <c r="G20" s="35"/>
      <c r="H20" s="35"/>
      <c r="I20" s="35"/>
      <c r="J20" s="60" t="e">
        <f t="shared" si="16"/>
        <v>#DIV/0!</v>
      </c>
      <c r="K20" s="35"/>
      <c r="L20" s="35"/>
      <c r="M20" s="60" t="e">
        <f t="shared" si="7"/>
        <v>#DIV/0!</v>
      </c>
      <c r="N20" s="61">
        <f t="shared" si="8"/>
        <v>0</v>
      </c>
      <c r="O20" s="62">
        <f t="shared" si="9"/>
        <v>0</v>
      </c>
      <c r="P20" s="198">
        <f t="shared" si="10"/>
        <v>0</v>
      </c>
      <c r="Q20" s="199">
        <f t="shared" si="11"/>
        <v>0</v>
      </c>
      <c r="R20" s="199">
        <f t="shared" si="12"/>
        <v>0</v>
      </c>
      <c r="S20" s="199">
        <f t="shared" si="12"/>
        <v>0</v>
      </c>
      <c r="T20" s="199">
        <f t="shared" si="12"/>
        <v>0</v>
      </c>
      <c r="U20" s="236" t="e">
        <f t="shared" si="13"/>
        <v>#DIV/0!</v>
      </c>
      <c r="V20" s="199">
        <f t="shared" si="14"/>
        <v>0</v>
      </c>
      <c r="W20" s="243" t="e">
        <f t="shared" si="15"/>
        <v>#DIV/0!</v>
      </c>
    </row>
    <row r="21" spans="1:23" s="16" customFormat="1" ht="30" customHeight="1">
      <c r="A21" s="302" t="s">
        <v>40</v>
      </c>
      <c r="B21" s="302"/>
      <c r="C21" s="67">
        <f t="shared" ref="C21:G21" si="17">SUM(C10:C20)</f>
        <v>176613</v>
      </c>
      <c r="D21" s="67">
        <f t="shared" si="17"/>
        <v>2881</v>
      </c>
      <c r="E21" s="174">
        <f t="shared" si="17"/>
        <v>19</v>
      </c>
      <c r="F21" s="135">
        <f t="shared" si="17"/>
        <v>43</v>
      </c>
      <c r="G21" s="67">
        <f t="shared" si="17"/>
        <v>16102</v>
      </c>
      <c r="H21" s="67">
        <f>SUM(H10:H20)</f>
        <v>927964</v>
      </c>
      <c r="I21" s="67">
        <f>SUM(I10:I20)</f>
        <v>1833</v>
      </c>
      <c r="J21" s="48">
        <f t="shared" si="0"/>
        <v>1.9752921449538992E-3</v>
      </c>
      <c r="K21" s="67">
        <f>SUM(K10:K20)</f>
        <v>1203053</v>
      </c>
      <c r="L21" s="67">
        <f>SUM(L10:L20)</f>
        <v>8738</v>
      </c>
      <c r="M21" s="48">
        <f t="shared" si="1"/>
        <v>7.2631879061022253E-3</v>
      </c>
      <c r="N21" s="67">
        <f>SUM(N10:N20)</f>
        <v>176613</v>
      </c>
      <c r="O21" s="67">
        <f>SUM(O10:O20)</f>
        <v>2881</v>
      </c>
      <c r="P21" s="201">
        <f>SUM(P10:P20)</f>
        <v>19</v>
      </c>
      <c r="Q21" s="201">
        <f t="shared" ref="Q21:T21" si="18">SUM(Q10:Q20)</f>
        <v>43</v>
      </c>
      <c r="R21" s="201">
        <f t="shared" si="18"/>
        <v>16102</v>
      </c>
      <c r="S21" s="201">
        <f t="shared" si="18"/>
        <v>2131017</v>
      </c>
      <c r="T21" s="201">
        <f t="shared" si="18"/>
        <v>10571</v>
      </c>
      <c r="U21" s="49">
        <f t="shared" si="4"/>
        <v>4.9605423138341931E-3</v>
      </c>
      <c r="V21" s="201">
        <f>SUM(V10:V20)</f>
        <v>0</v>
      </c>
      <c r="W21" s="244">
        <f t="shared" si="5"/>
        <v>0</v>
      </c>
    </row>
    <row r="22" spans="1:23" s="203" customFormat="1" ht="30" customHeight="1">
      <c r="A22" s="318" t="s">
        <v>47</v>
      </c>
      <c r="B22" s="318"/>
      <c r="C22" s="202"/>
      <c r="D22" s="202"/>
      <c r="E22" s="202"/>
      <c r="F22" s="202"/>
      <c r="G22" s="202"/>
      <c r="H22" s="202">
        <f>H9/H7</f>
        <v>1.1599550000000001</v>
      </c>
      <c r="I22" s="202">
        <f>I9/I7</f>
        <v>1.5275000000000001</v>
      </c>
      <c r="J22" s="202"/>
      <c r="K22" s="202">
        <f t="shared" ref="K22:L22" si="19">K9/K7</f>
        <v>1.0025441666666666</v>
      </c>
      <c r="L22" s="202">
        <f t="shared" si="19"/>
        <v>4.8544444444444448</v>
      </c>
      <c r="M22" s="202"/>
      <c r="N22" s="202"/>
      <c r="O22" s="202"/>
      <c r="P22" s="202"/>
      <c r="Q22" s="202"/>
      <c r="R22" s="202">
        <f>R9/R7</f>
        <v>1.0734666666666666</v>
      </c>
      <c r="S22" s="202">
        <f t="shared" ref="S22:T22" si="20">S9/S7</f>
        <v>1.0655085</v>
      </c>
      <c r="T22" s="202">
        <f t="shared" si="20"/>
        <v>3.5236666666666667</v>
      </c>
      <c r="U22" s="49"/>
      <c r="V22" s="202"/>
      <c r="W22" s="245"/>
    </row>
    <row r="24" spans="1:23" ht="15">
      <c r="B24" s="17"/>
      <c r="C24" s="20"/>
      <c r="D24" s="20"/>
      <c r="E24" s="21"/>
      <c r="F24" s="20"/>
      <c r="G24" s="20"/>
      <c r="H24" s="20"/>
      <c r="I24" s="20"/>
      <c r="J24" s="21"/>
      <c r="K24" s="20"/>
      <c r="L24" s="20"/>
      <c r="M24" s="21"/>
      <c r="Q24" s="20"/>
      <c r="R24" s="20"/>
      <c r="S24" s="20"/>
      <c r="T24" s="20"/>
      <c r="U24" s="237"/>
      <c r="V24" s="20"/>
      <c r="W24" s="246"/>
    </row>
    <row r="25" spans="1:23" ht="15">
      <c r="B25" s="17"/>
      <c r="C25" s="20"/>
      <c r="D25" s="20"/>
      <c r="E25" s="21"/>
      <c r="F25" s="20"/>
      <c r="G25" s="20"/>
      <c r="H25" s="20"/>
      <c r="I25" s="20"/>
      <c r="J25" s="21"/>
      <c r="K25" s="20"/>
      <c r="L25" s="20"/>
      <c r="M25" s="21"/>
      <c r="Q25" s="20"/>
      <c r="R25" s="20"/>
      <c r="S25" s="20"/>
      <c r="T25" s="20"/>
      <c r="U25" s="237"/>
      <c r="V25" s="20"/>
      <c r="W25" s="246"/>
    </row>
    <row r="26" spans="1:23" ht="15">
      <c r="B26" s="17"/>
      <c r="C26" s="20"/>
      <c r="D26" s="20"/>
      <c r="E26" s="21"/>
      <c r="F26" s="20"/>
      <c r="G26" s="20"/>
      <c r="H26" s="20"/>
      <c r="I26" s="20"/>
      <c r="J26" s="21"/>
      <c r="K26" s="20"/>
      <c r="L26" s="20"/>
      <c r="M26" s="21"/>
      <c r="Q26" s="20"/>
      <c r="R26" s="20"/>
      <c r="S26" s="20"/>
      <c r="T26" s="20"/>
      <c r="U26" s="237"/>
      <c r="V26" s="20"/>
      <c r="W26" s="246"/>
    </row>
    <row r="27" spans="1:23" ht="15">
      <c r="B27" s="17"/>
      <c r="C27" s="20"/>
      <c r="D27" s="20"/>
      <c r="E27" s="21"/>
      <c r="F27" s="20"/>
      <c r="G27" s="20"/>
      <c r="H27" s="20"/>
      <c r="I27" s="20"/>
      <c r="J27" s="21"/>
      <c r="K27" s="20"/>
      <c r="L27" s="20"/>
      <c r="M27" s="21"/>
      <c r="Q27" s="20"/>
      <c r="R27" s="20"/>
      <c r="S27" s="20"/>
      <c r="T27" s="20"/>
      <c r="U27" s="237"/>
      <c r="V27" s="20"/>
      <c r="W27" s="246"/>
    </row>
    <row r="28" spans="1:23" ht="15">
      <c r="B28" s="17"/>
      <c r="C28" s="20"/>
      <c r="D28" s="20"/>
      <c r="E28" s="21"/>
      <c r="F28" s="20"/>
      <c r="G28" s="20"/>
      <c r="H28" s="20"/>
      <c r="I28" s="20"/>
      <c r="J28" s="21"/>
      <c r="K28" s="20"/>
      <c r="L28" s="20"/>
      <c r="M28" s="21"/>
      <c r="Q28" s="20"/>
      <c r="R28" s="20"/>
      <c r="S28" s="20"/>
      <c r="T28" s="20"/>
      <c r="U28" s="237"/>
      <c r="V28" s="20"/>
      <c r="W28" s="246"/>
    </row>
  </sheetData>
  <mergeCells count="22">
    <mergeCell ref="A22:B22"/>
    <mergeCell ref="A4:B4"/>
    <mergeCell ref="C4:F4"/>
    <mergeCell ref="K4:M4"/>
    <mergeCell ref="N4:W4"/>
    <mergeCell ref="A5:B5"/>
    <mergeCell ref="N5:W5"/>
    <mergeCell ref="A6:B6"/>
    <mergeCell ref="A7:B7"/>
    <mergeCell ref="A8:B8"/>
    <mergeCell ref="A9:B9"/>
    <mergeCell ref="A21:B21"/>
    <mergeCell ref="H4:J4"/>
    <mergeCell ref="A1:B1"/>
    <mergeCell ref="C1:W1"/>
    <mergeCell ref="A2:B2"/>
    <mergeCell ref="C2:W2"/>
    <mergeCell ref="A3:B3"/>
    <mergeCell ref="C3:F3"/>
    <mergeCell ref="K3:M3"/>
    <mergeCell ref="N3:W3"/>
    <mergeCell ref="H3:J3"/>
  </mergeCells>
  <phoneticPr fontId="3" type="noConversion"/>
  <conditionalFormatting sqref="M9 E9">
    <cfRule type="cellIs" dxfId="91" priority="15" stopIfTrue="1" operator="lessThan">
      <formula>E7</formula>
    </cfRule>
  </conditionalFormatting>
  <conditionalFormatting sqref="D9 L9">
    <cfRule type="cellIs" dxfId="90" priority="17" stopIfTrue="1" operator="lessThan">
      <formula>D7</formula>
    </cfRule>
  </conditionalFormatting>
  <conditionalFormatting sqref="P21 M21 E21">
    <cfRule type="cellIs" dxfId="89" priority="18" stopIfTrue="1" operator="lessThanOrEqual">
      <formula>E7</formula>
    </cfRule>
  </conditionalFormatting>
  <conditionalFormatting sqref="C21:D21 U21 N21:O21 F21:G21 W21 K21:L21">
    <cfRule type="cellIs" dxfId="88" priority="19" stopIfTrue="1" operator="lessThan">
      <formula>C7</formula>
    </cfRule>
  </conditionalFormatting>
  <conditionalFormatting sqref="C22:G22 M22:Q22 U22:W22">
    <cfRule type="cellIs" dxfId="87" priority="20" stopIfTrue="1" operator="lessThan">
      <formula>1</formula>
    </cfRule>
  </conditionalFormatting>
  <conditionalFormatting sqref="N9">
    <cfRule type="cellIs" dxfId="86" priority="21" stopIfTrue="1" operator="lessThan">
      <formula>#REF!</formula>
    </cfRule>
  </conditionalFormatting>
  <conditionalFormatting sqref="O9:W9 V7:V20">
    <cfRule type="cellIs" dxfId="85" priority="16" stopIfTrue="1" operator="lessThan">
      <formula>O5</formula>
    </cfRule>
  </conditionalFormatting>
  <conditionalFormatting sqref="C9:D9 F9:G9 K9:L9">
    <cfRule type="cellIs" dxfId="84" priority="22" stopIfTrue="1" operator="lessThan">
      <formula>C8</formula>
    </cfRule>
  </conditionalFormatting>
  <conditionalFormatting sqref="G9">
    <cfRule type="cellIs" dxfId="83" priority="14" stopIfTrue="1" operator="lessThan">
      <formula>G7</formula>
    </cfRule>
  </conditionalFormatting>
  <conditionalFormatting sqref="R7:T7">
    <cfRule type="cellIs" dxfId="82" priority="13" stopIfTrue="1" operator="lessThan">
      <formula>R5</formula>
    </cfRule>
  </conditionalFormatting>
  <conditionalFormatting sqref="Q21:T21">
    <cfRule type="cellIs" dxfId="81" priority="11" stopIfTrue="1" operator="lessThanOrEqual">
      <formula>Q7</formula>
    </cfRule>
  </conditionalFormatting>
  <conditionalFormatting sqref="V21">
    <cfRule type="cellIs" dxfId="80" priority="10" stopIfTrue="1" operator="lessThanOrEqual">
      <formula>V7</formula>
    </cfRule>
  </conditionalFormatting>
  <conditionalFormatting sqref="J9">
    <cfRule type="cellIs" dxfId="79" priority="4" stopIfTrue="1" operator="lessThan">
      <formula>J7</formula>
    </cfRule>
  </conditionalFormatting>
  <conditionalFormatting sqref="I9">
    <cfRule type="cellIs" dxfId="78" priority="5" stopIfTrue="1" operator="lessThan">
      <formula>I7</formula>
    </cfRule>
  </conditionalFormatting>
  <conditionalFormatting sqref="J21">
    <cfRule type="cellIs" dxfId="77" priority="6" stopIfTrue="1" operator="lessThanOrEqual">
      <formula>J7</formula>
    </cfRule>
  </conditionalFormatting>
  <conditionalFormatting sqref="H21:I21">
    <cfRule type="cellIs" dxfId="76" priority="7" stopIfTrue="1" operator="lessThan">
      <formula>H7</formula>
    </cfRule>
  </conditionalFormatting>
  <conditionalFormatting sqref="H22:J22">
    <cfRule type="cellIs" dxfId="75" priority="8" stopIfTrue="1" operator="lessThan">
      <formula>1</formula>
    </cfRule>
  </conditionalFormatting>
  <conditionalFormatting sqref="H9:I9">
    <cfRule type="cellIs" dxfId="74" priority="9" stopIfTrue="1" operator="lessThan">
      <formula>H8</formula>
    </cfRule>
  </conditionalFormatting>
  <conditionalFormatting sqref="K22:L22">
    <cfRule type="cellIs" dxfId="73" priority="3" stopIfTrue="1" operator="lessThan">
      <formula>1</formula>
    </cfRule>
  </conditionalFormatting>
  <conditionalFormatting sqref="S22:T22">
    <cfRule type="cellIs" dxfId="72" priority="2" stopIfTrue="1" operator="lessThan">
      <formula>1</formula>
    </cfRule>
  </conditionalFormatting>
  <conditionalFormatting sqref="R22">
    <cfRule type="cellIs" dxfId="71" priority="1" stopIfTrue="1" operator="lessThan">
      <formula>1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zoomScale="55" zoomScaleNormal="55" workbookViewId="0">
      <pane xSplit="2" ySplit="9" topLeftCell="C13" activePane="bottomRight" state="frozen"/>
      <selection activeCell="T18" sqref="T18"/>
      <selection pane="topRight" activeCell="T18" sqref="T18"/>
      <selection pane="bottomLeft" activeCell="T18" sqref="T18"/>
      <selection pane="bottomRight" activeCell="G17" sqref="G17"/>
    </sheetView>
  </sheetViews>
  <sheetFormatPr defaultColWidth="12.3984375" defaultRowHeight="13.5"/>
  <cols>
    <col min="1" max="2" width="12.3984375" style="12" customWidth="1"/>
    <col min="3" max="3" width="14.265625" style="22" customWidth="1"/>
    <col min="4" max="4" width="11.1328125" style="22" customWidth="1"/>
    <col min="5" max="5" width="12.3984375" style="23" customWidth="1"/>
    <col min="6" max="6" width="14.59765625" style="22" bestFit="1" customWidth="1"/>
    <col min="7" max="7" width="19.46484375" style="22" customWidth="1"/>
    <col min="8" max="8" width="22.265625" style="22" customWidth="1"/>
    <col min="9" max="9" width="16" style="22" customWidth="1"/>
    <col min="10" max="10" width="11.265625" style="22" customWidth="1"/>
    <col min="11" max="11" width="12.3984375" style="23" customWidth="1"/>
    <col min="12" max="12" width="14.1328125" style="22" customWidth="1"/>
    <col min="13" max="13" width="12.3984375" style="22" customWidth="1"/>
    <col min="14" max="14" width="12.3984375" style="23" customWidth="1"/>
    <col min="15" max="15" width="14.59765625" style="22" bestFit="1" customWidth="1"/>
    <col min="16" max="18" width="14.59765625" style="22" customWidth="1"/>
    <col min="19" max="19" width="14.59765625" style="238" customWidth="1"/>
    <col min="20" max="253" width="12.3984375" style="12"/>
    <col min="254" max="255" width="12.3984375" style="12" customWidth="1"/>
    <col min="256" max="256" width="23.3984375" style="12" bestFit="1" customWidth="1"/>
    <col min="257" max="257" width="12.86328125" style="12" bestFit="1" customWidth="1"/>
    <col min="258" max="260" width="12.3984375" style="12" customWidth="1"/>
    <col min="261" max="261" width="23.3984375" style="12" bestFit="1" customWidth="1"/>
    <col min="262" max="262" width="12.86328125" style="12" bestFit="1" customWidth="1"/>
    <col min="263" max="265" width="12.3984375" style="12" customWidth="1"/>
    <col min="266" max="266" width="23.3984375" style="12" bestFit="1" customWidth="1"/>
    <col min="267" max="267" width="12.86328125" style="12" bestFit="1" customWidth="1"/>
    <col min="268" max="270" width="12.3984375" style="12" customWidth="1"/>
    <col min="271" max="271" width="18.59765625" style="12" customWidth="1"/>
    <col min="272" max="273" width="12.3984375" style="12" customWidth="1"/>
    <col min="274" max="274" width="15.3984375" style="12" customWidth="1"/>
    <col min="275" max="275" width="12.3984375" style="12" customWidth="1"/>
    <col min="276" max="509" width="12.3984375" style="12"/>
    <col min="510" max="511" width="12.3984375" style="12" customWidth="1"/>
    <col min="512" max="512" width="23.3984375" style="12" bestFit="1" customWidth="1"/>
    <col min="513" max="513" width="12.86328125" style="12" bestFit="1" customWidth="1"/>
    <col min="514" max="516" width="12.3984375" style="12" customWidth="1"/>
    <col min="517" max="517" width="23.3984375" style="12" bestFit="1" customWidth="1"/>
    <col min="518" max="518" width="12.86328125" style="12" bestFit="1" customWidth="1"/>
    <col min="519" max="521" width="12.3984375" style="12" customWidth="1"/>
    <col min="522" max="522" width="23.3984375" style="12" bestFit="1" customWidth="1"/>
    <col min="523" max="523" width="12.86328125" style="12" bestFit="1" customWidth="1"/>
    <col min="524" max="526" width="12.3984375" style="12" customWidth="1"/>
    <col min="527" max="527" width="18.59765625" style="12" customWidth="1"/>
    <col min="528" max="529" width="12.3984375" style="12" customWidth="1"/>
    <col min="530" max="530" width="15.3984375" style="12" customWidth="1"/>
    <col min="531" max="531" width="12.3984375" style="12" customWidth="1"/>
    <col min="532" max="765" width="12.3984375" style="12"/>
    <col min="766" max="767" width="12.3984375" style="12" customWidth="1"/>
    <col min="768" max="768" width="23.3984375" style="12" bestFit="1" customWidth="1"/>
    <col min="769" max="769" width="12.86328125" style="12" bestFit="1" customWidth="1"/>
    <col min="770" max="772" width="12.3984375" style="12" customWidth="1"/>
    <col min="773" max="773" width="23.3984375" style="12" bestFit="1" customWidth="1"/>
    <col min="774" max="774" width="12.86328125" style="12" bestFit="1" customWidth="1"/>
    <col min="775" max="777" width="12.3984375" style="12" customWidth="1"/>
    <col min="778" max="778" width="23.3984375" style="12" bestFit="1" customWidth="1"/>
    <col min="779" max="779" width="12.86328125" style="12" bestFit="1" customWidth="1"/>
    <col min="780" max="782" width="12.3984375" style="12" customWidth="1"/>
    <col min="783" max="783" width="18.59765625" style="12" customWidth="1"/>
    <col min="784" max="785" width="12.3984375" style="12" customWidth="1"/>
    <col min="786" max="786" width="15.3984375" style="12" customWidth="1"/>
    <col min="787" max="787" width="12.3984375" style="12" customWidth="1"/>
    <col min="788" max="1021" width="12.3984375" style="12"/>
    <col min="1022" max="1023" width="12.3984375" style="12" customWidth="1"/>
    <col min="1024" max="1024" width="23.3984375" style="12" bestFit="1" customWidth="1"/>
    <col min="1025" max="1025" width="12.86328125" style="12" bestFit="1" customWidth="1"/>
    <col min="1026" max="1028" width="12.3984375" style="12" customWidth="1"/>
    <col min="1029" max="1029" width="23.3984375" style="12" bestFit="1" customWidth="1"/>
    <col min="1030" max="1030" width="12.86328125" style="12" bestFit="1" customWidth="1"/>
    <col min="1031" max="1033" width="12.3984375" style="12" customWidth="1"/>
    <col min="1034" max="1034" width="23.3984375" style="12" bestFit="1" customWidth="1"/>
    <col min="1035" max="1035" width="12.86328125" style="12" bestFit="1" customWidth="1"/>
    <col min="1036" max="1038" width="12.3984375" style="12" customWidth="1"/>
    <col min="1039" max="1039" width="18.59765625" style="12" customWidth="1"/>
    <col min="1040" max="1041" width="12.3984375" style="12" customWidth="1"/>
    <col min="1042" max="1042" width="15.3984375" style="12" customWidth="1"/>
    <col min="1043" max="1043" width="12.3984375" style="12" customWidth="1"/>
    <col min="1044" max="1277" width="12.3984375" style="12"/>
    <col min="1278" max="1279" width="12.3984375" style="12" customWidth="1"/>
    <col min="1280" max="1280" width="23.3984375" style="12" bestFit="1" customWidth="1"/>
    <col min="1281" max="1281" width="12.86328125" style="12" bestFit="1" customWidth="1"/>
    <col min="1282" max="1284" width="12.3984375" style="12" customWidth="1"/>
    <col min="1285" max="1285" width="23.3984375" style="12" bestFit="1" customWidth="1"/>
    <col min="1286" max="1286" width="12.86328125" style="12" bestFit="1" customWidth="1"/>
    <col min="1287" max="1289" width="12.3984375" style="12" customWidth="1"/>
    <col min="1290" max="1290" width="23.3984375" style="12" bestFit="1" customWidth="1"/>
    <col min="1291" max="1291" width="12.86328125" style="12" bestFit="1" customWidth="1"/>
    <col min="1292" max="1294" width="12.3984375" style="12" customWidth="1"/>
    <col min="1295" max="1295" width="18.59765625" style="12" customWidth="1"/>
    <col min="1296" max="1297" width="12.3984375" style="12" customWidth="1"/>
    <col min="1298" max="1298" width="15.3984375" style="12" customWidth="1"/>
    <col min="1299" max="1299" width="12.3984375" style="12" customWidth="1"/>
    <col min="1300" max="1533" width="12.3984375" style="12"/>
    <col min="1534" max="1535" width="12.3984375" style="12" customWidth="1"/>
    <col min="1536" max="1536" width="23.3984375" style="12" bestFit="1" customWidth="1"/>
    <col min="1537" max="1537" width="12.86328125" style="12" bestFit="1" customWidth="1"/>
    <col min="1538" max="1540" width="12.3984375" style="12" customWidth="1"/>
    <col min="1541" max="1541" width="23.3984375" style="12" bestFit="1" customWidth="1"/>
    <col min="1542" max="1542" width="12.86328125" style="12" bestFit="1" customWidth="1"/>
    <col min="1543" max="1545" width="12.3984375" style="12" customWidth="1"/>
    <col min="1546" max="1546" width="23.3984375" style="12" bestFit="1" customWidth="1"/>
    <col min="1547" max="1547" width="12.86328125" style="12" bestFit="1" customWidth="1"/>
    <col min="1548" max="1550" width="12.3984375" style="12" customWidth="1"/>
    <col min="1551" max="1551" width="18.59765625" style="12" customWidth="1"/>
    <col min="1552" max="1553" width="12.3984375" style="12" customWidth="1"/>
    <col min="1554" max="1554" width="15.3984375" style="12" customWidth="1"/>
    <col min="1555" max="1555" width="12.3984375" style="12" customWidth="1"/>
    <col min="1556" max="1789" width="12.3984375" style="12"/>
    <col min="1790" max="1791" width="12.3984375" style="12" customWidth="1"/>
    <col min="1792" max="1792" width="23.3984375" style="12" bestFit="1" customWidth="1"/>
    <col min="1793" max="1793" width="12.86328125" style="12" bestFit="1" customWidth="1"/>
    <col min="1794" max="1796" width="12.3984375" style="12" customWidth="1"/>
    <col min="1797" max="1797" width="23.3984375" style="12" bestFit="1" customWidth="1"/>
    <col min="1798" max="1798" width="12.86328125" style="12" bestFit="1" customWidth="1"/>
    <col min="1799" max="1801" width="12.3984375" style="12" customWidth="1"/>
    <col min="1802" max="1802" width="23.3984375" style="12" bestFit="1" customWidth="1"/>
    <col min="1803" max="1803" width="12.86328125" style="12" bestFit="1" customWidth="1"/>
    <col min="1804" max="1806" width="12.3984375" style="12" customWidth="1"/>
    <col min="1807" max="1807" width="18.59765625" style="12" customWidth="1"/>
    <col min="1808" max="1809" width="12.3984375" style="12" customWidth="1"/>
    <col min="1810" max="1810" width="15.3984375" style="12" customWidth="1"/>
    <col min="1811" max="1811" width="12.3984375" style="12" customWidth="1"/>
    <col min="1812" max="2045" width="12.3984375" style="12"/>
    <col min="2046" max="2047" width="12.3984375" style="12" customWidth="1"/>
    <col min="2048" max="2048" width="23.3984375" style="12" bestFit="1" customWidth="1"/>
    <col min="2049" max="2049" width="12.86328125" style="12" bestFit="1" customWidth="1"/>
    <col min="2050" max="2052" width="12.3984375" style="12" customWidth="1"/>
    <col min="2053" max="2053" width="23.3984375" style="12" bestFit="1" customWidth="1"/>
    <col min="2054" max="2054" width="12.86328125" style="12" bestFit="1" customWidth="1"/>
    <col min="2055" max="2057" width="12.3984375" style="12" customWidth="1"/>
    <col min="2058" max="2058" width="23.3984375" style="12" bestFit="1" customWidth="1"/>
    <col min="2059" max="2059" width="12.86328125" style="12" bestFit="1" customWidth="1"/>
    <col min="2060" max="2062" width="12.3984375" style="12" customWidth="1"/>
    <col min="2063" max="2063" width="18.59765625" style="12" customWidth="1"/>
    <col min="2064" max="2065" width="12.3984375" style="12" customWidth="1"/>
    <col min="2066" max="2066" width="15.3984375" style="12" customWidth="1"/>
    <col min="2067" max="2067" width="12.3984375" style="12" customWidth="1"/>
    <col min="2068" max="2301" width="12.3984375" style="12"/>
    <col min="2302" max="2303" width="12.3984375" style="12" customWidth="1"/>
    <col min="2304" max="2304" width="23.3984375" style="12" bestFit="1" customWidth="1"/>
    <col min="2305" max="2305" width="12.86328125" style="12" bestFit="1" customWidth="1"/>
    <col min="2306" max="2308" width="12.3984375" style="12" customWidth="1"/>
    <col min="2309" max="2309" width="23.3984375" style="12" bestFit="1" customWidth="1"/>
    <col min="2310" max="2310" width="12.86328125" style="12" bestFit="1" customWidth="1"/>
    <col min="2311" max="2313" width="12.3984375" style="12" customWidth="1"/>
    <col min="2314" max="2314" width="23.3984375" style="12" bestFit="1" customWidth="1"/>
    <col min="2315" max="2315" width="12.86328125" style="12" bestFit="1" customWidth="1"/>
    <col min="2316" max="2318" width="12.3984375" style="12" customWidth="1"/>
    <col min="2319" max="2319" width="18.59765625" style="12" customWidth="1"/>
    <col min="2320" max="2321" width="12.3984375" style="12" customWidth="1"/>
    <col min="2322" max="2322" width="15.3984375" style="12" customWidth="1"/>
    <col min="2323" max="2323" width="12.3984375" style="12" customWidth="1"/>
    <col min="2324" max="2557" width="12.3984375" style="12"/>
    <col min="2558" max="2559" width="12.3984375" style="12" customWidth="1"/>
    <col min="2560" max="2560" width="23.3984375" style="12" bestFit="1" customWidth="1"/>
    <col min="2561" max="2561" width="12.86328125" style="12" bestFit="1" customWidth="1"/>
    <col min="2562" max="2564" width="12.3984375" style="12" customWidth="1"/>
    <col min="2565" max="2565" width="23.3984375" style="12" bestFit="1" customWidth="1"/>
    <col min="2566" max="2566" width="12.86328125" style="12" bestFit="1" customWidth="1"/>
    <col min="2567" max="2569" width="12.3984375" style="12" customWidth="1"/>
    <col min="2570" max="2570" width="23.3984375" style="12" bestFit="1" customWidth="1"/>
    <col min="2571" max="2571" width="12.86328125" style="12" bestFit="1" customWidth="1"/>
    <col min="2572" max="2574" width="12.3984375" style="12" customWidth="1"/>
    <col min="2575" max="2575" width="18.59765625" style="12" customWidth="1"/>
    <col min="2576" max="2577" width="12.3984375" style="12" customWidth="1"/>
    <col min="2578" max="2578" width="15.3984375" style="12" customWidth="1"/>
    <col min="2579" max="2579" width="12.3984375" style="12" customWidth="1"/>
    <col min="2580" max="2813" width="12.3984375" style="12"/>
    <col min="2814" max="2815" width="12.3984375" style="12" customWidth="1"/>
    <col min="2816" max="2816" width="23.3984375" style="12" bestFit="1" customWidth="1"/>
    <col min="2817" max="2817" width="12.86328125" style="12" bestFit="1" customWidth="1"/>
    <col min="2818" max="2820" width="12.3984375" style="12" customWidth="1"/>
    <col min="2821" max="2821" width="23.3984375" style="12" bestFit="1" customWidth="1"/>
    <col min="2822" max="2822" width="12.86328125" style="12" bestFit="1" customWidth="1"/>
    <col min="2823" max="2825" width="12.3984375" style="12" customWidth="1"/>
    <col min="2826" max="2826" width="23.3984375" style="12" bestFit="1" customWidth="1"/>
    <col min="2827" max="2827" width="12.86328125" style="12" bestFit="1" customWidth="1"/>
    <col min="2828" max="2830" width="12.3984375" style="12" customWidth="1"/>
    <col min="2831" max="2831" width="18.59765625" style="12" customWidth="1"/>
    <col min="2832" max="2833" width="12.3984375" style="12" customWidth="1"/>
    <col min="2834" max="2834" width="15.3984375" style="12" customWidth="1"/>
    <col min="2835" max="2835" width="12.3984375" style="12" customWidth="1"/>
    <col min="2836" max="3069" width="12.3984375" style="12"/>
    <col min="3070" max="3071" width="12.3984375" style="12" customWidth="1"/>
    <col min="3072" max="3072" width="23.3984375" style="12" bestFit="1" customWidth="1"/>
    <col min="3073" max="3073" width="12.86328125" style="12" bestFit="1" customWidth="1"/>
    <col min="3074" max="3076" width="12.3984375" style="12" customWidth="1"/>
    <col min="3077" max="3077" width="23.3984375" style="12" bestFit="1" customWidth="1"/>
    <col min="3078" max="3078" width="12.86328125" style="12" bestFit="1" customWidth="1"/>
    <col min="3079" max="3081" width="12.3984375" style="12" customWidth="1"/>
    <col min="3082" max="3082" width="23.3984375" style="12" bestFit="1" customWidth="1"/>
    <col min="3083" max="3083" width="12.86328125" style="12" bestFit="1" customWidth="1"/>
    <col min="3084" max="3086" width="12.3984375" style="12" customWidth="1"/>
    <col min="3087" max="3087" width="18.59765625" style="12" customWidth="1"/>
    <col min="3088" max="3089" width="12.3984375" style="12" customWidth="1"/>
    <col min="3090" max="3090" width="15.3984375" style="12" customWidth="1"/>
    <col min="3091" max="3091" width="12.3984375" style="12" customWidth="1"/>
    <col min="3092" max="3325" width="12.3984375" style="12"/>
    <col min="3326" max="3327" width="12.3984375" style="12" customWidth="1"/>
    <col min="3328" max="3328" width="23.3984375" style="12" bestFit="1" customWidth="1"/>
    <col min="3329" max="3329" width="12.86328125" style="12" bestFit="1" customWidth="1"/>
    <col min="3330" max="3332" width="12.3984375" style="12" customWidth="1"/>
    <col min="3333" max="3333" width="23.3984375" style="12" bestFit="1" customWidth="1"/>
    <col min="3334" max="3334" width="12.86328125" style="12" bestFit="1" customWidth="1"/>
    <col min="3335" max="3337" width="12.3984375" style="12" customWidth="1"/>
    <col min="3338" max="3338" width="23.3984375" style="12" bestFit="1" customWidth="1"/>
    <col min="3339" max="3339" width="12.86328125" style="12" bestFit="1" customWidth="1"/>
    <col min="3340" max="3342" width="12.3984375" style="12" customWidth="1"/>
    <col min="3343" max="3343" width="18.59765625" style="12" customWidth="1"/>
    <col min="3344" max="3345" width="12.3984375" style="12" customWidth="1"/>
    <col min="3346" max="3346" width="15.3984375" style="12" customWidth="1"/>
    <col min="3347" max="3347" width="12.3984375" style="12" customWidth="1"/>
    <col min="3348" max="3581" width="12.3984375" style="12"/>
    <col min="3582" max="3583" width="12.3984375" style="12" customWidth="1"/>
    <col min="3584" max="3584" width="23.3984375" style="12" bestFit="1" customWidth="1"/>
    <col min="3585" max="3585" width="12.86328125" style="12" bestFit="1" customWidth="1"/>
    <col min="3586" max="3588" width="12.3984375" style="12" customWidth="1"/>
    <col min="3589" max="3589" width="23.3984375" style="12" bestFit="1" customWidth="1"/>
    <col min="3590" max="3590" width="12.86328125" style="12" bestFit="1" customWidth="1"/>
    <col min="3591" max="3593" width="12.3984375" style="12" customWidth="1"/>
    <col min="3594" max="3594" width="23.3984375" style="12" bestFit="1" customWidth="1"/>
    <col min="3595" max="3595" width="12.86328125" style="12" bestFit="1" customWidth="1"/>
    <col min="3596" max="3598" width="12.3984375" style="12" customWidth="1"/>
    <col min="3599" max="3599" width="18.59765625" style="12" customWidth="1"/>
    <col min="3600" max="3601" width="12.3984375" style="12" customWidth="1"/>
    <col min="3602" max="3602" width="15.3984375" style="12" customWidth="1"/>
    <col min="3603" max="3603" width="12.3984375" style="12" customWidth="1"/>
    <col min="3604" max="3837" width="12.3984375" style="12"/>
    <col min="3838" max="3839" width="12.3984375" style="12" customWidth="1"/>
    <col min="3840" max="3840" width="23.3984375" style="12" bestFit="1" customWidth="1"/>
    <col min="3841" max="3841" width="12.86328125" style="12" bestFit="1" customWidth="1"/>
    <col min="3842" max="3844" width="12.3984375" style="12" customWidth="1"/>
    <col min="3845" max="3845" width="23.3984375" style="12" bestFit="1" customWidth="1"/>
    <col min="3846" max="3846" width="12.86328125" style="12" bestFit="1" customWidth="1"/>
    <col min="3847" max="3849" width="12.3984375" style="12" customWidth="1"/>
    <col min="3850" max="3850" width="23.3984375" style="12" bestFit="1" customWidth="1"/>
    <col min="3851" max="3851" width="12.86328125" style="12" bestFit="1" customWidth="1"/>
    <col min="3852" max="3854" width="12.3984375" style="12" customWidth="1"/>
    <col min="3855" max="3855" width="18.59765625" style="12" customWidth="1"/>
    <col min="3856" max="3857" width="12.3984375" style="12" customWidth="1"/>
    <col min="3858" max="3858" width="15.3984375" style="12" customWidth="1"/>
    <col min="3859" max="3859" width="12.3984375" style="12" customWidth="1"/>
    <col min="3860" max="4093" width="12.3984375" style="12"/>
    <col min="4094" max="4095" width="12.3984375" style="12" customWidth="1"/>
    <col min="4096" max="4096" width="23.3984375" style="12" bestFit="1" customWidth="1"/>
    <col min="4097" max="4097" width="12.86328125" style="12" bestFit="1" customWidth="1"/>
    <col min="4098" max="4100" width="12.3984375" style="12" customWidth="1"/>
    <col min="4101" max="4101" width="23.3984375" style="12" bestFit="1" customWidth="1"/>
    <col min="4102" max="4102" width="12.86328125" style="12" bestFit="1" customWidth="1"/>
    <col min="4103" max="4105" width="12.3984375" style="12" customWidth="1"/>
    <col min="4106" max="4106" width="23.3984375" style="12" bestFit="1" customWidth="1"/>
    <col min="4107" max="4107" width="12.86328125" style="12" bestFit="1" customWidth="1"/>
    <col min="4108" max="4110" width="12.3984375" style="12" customWidth="1"/>
    <col min="4111" max="4111" width="18.59765625" style="12" customWidth="1"/>
    <col min="4112" max="4113" width="12.3984375" style="12" customWidth="1"/>
    <col min="4114" max="4114" width="15.3984375" style="12" customWidth="1"/>
    <col min="4115" max="4115" width="12.3984375" style="12" customWidth="1"/>
    <col min="4116" max="4349" width="12.3984375" style="12"/>
    <col min="4350" max="4351" width="12.3984375" style="12" customWidth="1"/>
    <col min="4352" max="4352" width="23.3984375" style="12" bestFit="1" customWidth="1"/>
    <col min="4353" max="4353" width="12.86328125" style="12" bestFit="1" customWidth="1"/>
    <col min="4354" max="4356" width="12.3984375" style="12" customWidth="1"/>
    <col min="4357" max="4357" width="23.3984375" style="12" bestFit="1" customWidth="1"/>
    <col min="4358" max="4358" width="12.86328125" style="12" bestFit="1" customWidth="1"/>
    <col min="4359" max="4361" width="12.3984375" style="12" customWidth="1"/>
    <col min="4362" max="4362" width="23.3984375" style="12" bestFit="1" customWidth="1"/>
    <col min="4363" max="4363" width="12.86328125" style="12" bestFit="1" customWidth="1"/>
    <col min="4364" max="4366" width="12.3984375" style="12" customWidth="1"/>
    <col min="4367" max="4367" width="18.59765625" style="12" customWidth="1"/>
    <col min="4368" max="4369" width="12.3984375" style="12" customWidth="1"/>
    <col min="4370" max="4370" width="15.3984375" style="12" customWidth="1"/>
    <col min="4371" max="4371" width="12.3984375" style="12" customWidth="1"/>
    <col min="4372" max="4605" width="12.3984375" style="12"/>
    <col min="4606" max="4607" width="12.3984375" style="12" customWidth="1"/>
    <col min="4608" max="4608" width="23.3984375" style="12" bestFit="1" customWidth="1"/>
    <col min="4609" max="4609" width="12.86328125" style="12" bestFit="1" customWidth="1"/>
    <col min="4610" max="4612" width="12.3984375" style="12" customWidth="1"/>
    <col min="4613" max="4613" width="23.3984375" style="12" bestFit="1" customWidth="1"/>
    <col min="4614" max="4614" width="12.86328125" style="12" bestFit="1" customWidth="1"/>
    <col min="4615" max="4617" width="12.3984375" style="12" customWidth="1"/>
    <col min="4618" max="4618" width="23.3984375" style="12" bestFit="1" customWidth="1"/>
    <col min="4619" max="4619" width="12.86328125" style="12" bestFit="1" customWidth="1"/>
    <col min="4620" max="4622" width="12.3984375" style="12" customWidth="1"/>
    <col min="4623" max="4623" width="18.59765625" style="12" customWidth="1"/>
    <col min="4624" max="4625" width="12.3984375" style="12" customWidth="1"/>
    <col min="4626" max="4626" width="15.3984375" style="12" customWidth="1"/>
    <col min="4627" max="4627" width="12.3984375" style="12" customWidth="1"/>
    <col min="4628" max="4861" width="12.3984375" style="12"/>
    <col min="4862" max="4863" width="12.3984375" style="12" customWidth="1"/>
    <col min="4864" max="4864" width="23.3984375" style="12" bestFit="1" customWidth="1"/>
    <col min="4865" max="4865" width="12.86328125" style="12" bestFit="1" customWidth="1"/>
    <col min="4866" max="4868" width="12.3984375" style="12" customWidth="1"/>
    <col min="4869" max="4869" width="23.3984375" style="12" bestFit="1" customWidth="1"/>
    <col min="4870" max="4870" width="12.86328125" style="12" bestFit="1" customWidth="1"/>
    <col min="4871" max="4873" width="12.3984375" style="12" customWidth="1"/>
    <col min="4874" max="4874" width="23.3984375" style="12" bestFit="1" customWidth="1"/>
    <col min="4875" max="4875" width="12.86328125" style="12" bestFit="1" customWidth="1"/>
    <col min="4876" max="4878" width="12.3984375" style="12" customWidth="1"/>
    <col min="4879" max="4879" width="18.59765625" style="12" customWidth="1"/>
    <col min="4880" max="4881" width="12.3984375" style="12" customWidth="1"/>
    <col min="4882" max="4882" width="15.3984375" style="12" customWidth="1"/>
    <col min="4883" max="4883" width="12.3984375" style="12" customWidth="1"/>
    <col min="4884" max="5117" width="12.3984375" style="12"/>
    <col min="5118" max="5119" width="12.3984375" style="12" customWidth="1"/>
    <col min="5120" max="5120" width="23.3984375" style="12" bestFit="1" customWidth="1"/>
    <col min="5121" max="5121" width="12.86328125" style="12" bestFit="1" customWidth="1"/>
    <col min="5122" max="5124" width="12.3984375" style="12" customWidth="1"/>
    <col min="5125" max="5125" width="23.3984375" style="12" bestFit="1" customWidth="1"/>
    <col min="5126" max="5126" width="12.86328125" style="12" bestFit="1" customWidth="1"/>
    <col min="5127" max="5129" width="12.3984375" style="12" customWidth="1"/>
    <col min="5130" max="5130" width="23.3984375" style="12" bestFit="1" customWidth="1"/>
    <col min="5131" max="5131" width="12.86328125" style="12" bestFit="1" customWidth="1"/>
    <col min="5132" max="5134" width="12.3984375" style="12" customWidth="1"/>
    <col min="5135" max="5135" width="18.59765625" style="12" customWidth="1"/>
    <col min="5136" max="5137" width="12.3984375" style="12" customWidth="1"/>
    <col min="5138" max="5138" width="15.3984375" style="12" customWidth="1"/>
    <col min="5139" max="5139" width="12.3984375" style="12" customWidth="1"/>
    <col min="5140" max="5373" width="12.3984375" style="12"/>
    <col min="5374" max="5375" width="12.3984375" style="12" customWidth="1"/>
    <col min="5376" max="5376" width="23.3984375" style="12" bestFit="1" customWidth="1"/>
    <col min="5377" max="5377" width="12.86328125" style="12" bestFit="1" customWidth="1"/>
    <col min="5378" max="5380" width="12.3984375" style="12" customWidth="1"/>
    <col min="5381" max="5381" width="23.3984375" style="12" bestFit="1" customWidth="1"/>
    <col min="5382" max="5382" width="12.86328125" style="12" bestFit="1" customWidth="1"/>
    <col min="5383" max="5385" width="12.3984375" style="12" customWidth="1"/>
    <col min="5386" max="5386" width="23.3984375" style="12" bestFit="1" customWidth="1"/>
    <col min="5387" max="5387" width="12.86328125" style="12" bestFit="1" customWidth="1"/>
    <col min="5388" max="5390" width="12.3984375" style="12" customWidth="1"/>
    <col min="5391" max="5391" width="18.59765625" style="12" customWidth="1"/>
    <col min="5392" max="5393" width="12.3984375" style="12" customWidth="1"/>
    <col min="5394" max="5394" width="15.3984375" style="12" customWidth="1"/>
    <col min="5395" max="5395" width="12.3984375" style="12" customWidth="1"/>
    <col min="5396" max="5629" width="12.3984375" style="12"/>
    <col min="5630" max="5631" width="12.3984375" style="12" customWidth="1"/>
    <col min="5632" max="5632" width="23.3984375" style="12" bestFit="1" customWidth="1"/>
    <col min="5633" max="5633" width="12.86328125" style="12" bestFit="1" customWidth="1"/>
    <col min="5634" max="5636" width="12.3984375" style="12" customWidth="1"/>
    <col min="5637" max="5637" width="23.3984375" style="12" bestFit="1" customWidth="1"/>
    <col min="5638" max="5638" width="12.86328125" style="12" bestFit="1" customWidth="1"/>
    <col min="5639" max="5641" width="12.3984375" style="12" customWidth="1"/>
    <col min="5642" max="5642" width="23.3984375" style="12" bestFit="1" customWidth="1"/>
    <col min="5643" max="5643" width="12.86328125" style="12" bestFit="1" customWidth="1"/>
    <col min="5644" max="5646" width="12.3984375" style="12" customWidth="1"/>
    <col min="5647" max="5647" width="18.59765625" style="12" customWidth="1"/>
    <col min="5648" max="5649" width="12.3984375" style="12" customWidth="1"/>
    <col min="5650" max="5650" width="15.3984375" style="12" customWidth="1"/>
    <col min="5651" max="5651" width="12.3984375" style="12" customWidth="1"/>
    <col min="5652" max="5885" width="12.3984375" style="12"/>
    <col min="5886" max="5887" width="12.3984375" style="12" customWidth="1"/>
    <col min="5888" max="5888" width="23.3984375" style="12" bestFit="1" customWidth="1"/>
    <col min="5889" max="5889" width="12.86328125" style="12" bestFit="1" customWidth="1"/>
    <col min="5890" max="5892" width="12.3984375" style="12" customWidth="1"/>
    <col min="5893" max="5893" width="23.3984375" style="12" bestFit="1" customWidth="1"/>
    <col min="5894" max="5894" width="12.86328125" style="12" bestFit="1" customWidth="1"/>
    <col min="5895" max="5897" width="12.3984375" style="12" customWidth="1"/>
    <col min="5898" max="5898" width="23.3984375" style="12" bestFit="1" customWidth="1"/>
    <col min="5899" max="5899" width="12.86328125" style="12" bestFit="1" customWidth="1"/>
    <col min="5900" max="5902" width="12.3984375" style="12" customWidth="1"/>
    <col min="5903" max="5903" width="18.59765625" style="12" customWidth="1"/>
    <col min="5904" max="5905" width="12.3984375" style="12" customWidth="1"/>
    <col min="5906" max="5906" width="15.3984375" style="12" customWidth="1"/>
    <col min="5907" max="5907" width="12.3984375" style="12" customWidth="1"/>
    <col min="5908" max="6141" width="12.3984375" style="12"/>
    <col min="6142" max="6143" width="12.3984375" style="12" customWidth="1"/>
    <col min="6144" max="6144" width="23.3984375" style="12" bestFit="1" customWidth="1"/>
    <col min="6145" max="6145" width="12.86328125" style="12" bestFit="1" customWidth="1"/>
    <col min="6146" max="6148" width="12.3984375" style="12" customWidth="1"/>
    <col min="6149" max="6149" width="23.3984375" style="12" bestFit="1" customWidth="1"/>
    <col min="6150" max="6150" width="12.86328125" style="12" bestFit="1" customWidth="1"/>
    <col min="6151" max="6153" width="12.3984375" style="12" customWidth="1"/>
    <col min="6154" max="6154" width="23.3984375" style="12" bestFit="1" customWidth="1"/>
    <col min="6155" max="6155" width="12.86328125" style="12" bestFit="1" customWidth="1"/>
    <col min="6156" max="6158" width="12.3984375" style="12" customWidth="1"/>
    <col min="6159" max="6159" width="18.59765625" style="12" customWidth="1"/>
    <col min="6160" max="6161" width="12.3984375" style="12" customWidth="1"/>
    <col min="6162" max="6162" width="15.3984375" style="12" customWidth="1"/>
    <col min="6163" max="6163" width="12.3984375" style="12" customWidth="1"/>
    <col min="6164" max="6397" width="12.3984375" style="12"/>
    <col min="6398" max="6399" width="12.3984375" style="12" customWidth="1"/>
    <col min="6400" max="6400" width="23.3984375" style="12" bestFit="1" customWidth="1"/>
    <col min="6401" max="6401" width="12.86328125" style="12" bestFit="1" customWidth="1"/>
    <col min="6402" max="6404" width="12.3984375" style="12" customWidth="1"/>
    <col min="6405" max="6405" width="23.3984375" style="12" bestFit="1" customWidth="1"/>
    <col min="6406" max="6406" width="12.86328125" style="12" bestFit="1" customWidth="1"/>
    <col min="6407" max="6409" width="12.3984375" style="12" customWidth="1"/>
    <col min="6410" max="6410" width="23.3984375" style="12" bestFit="1" customWidth="1"/>
    <col min="6411" max="6411" width="12.86328125" style="12" bestFit="1" customWidth="1"/>
    <col min="6412" max="6414" width="12.3984375" style="12" customWidth="1"/>
    <col min="6415" max="6415" width="18.59765625" style="12" customWidth="1"/>
    <col min="6416" max="6417" width="12.3984375" style="12" customWidth="1"/>
    <col min="6418" max="6418" width="15.3984375" style="12" customWidth="1"/>
    <col min="6419" max="6419" width="12.3984375" style="12" customWidth="1"/>
    <col min="6420" max="6653" width="12.3984375" style="12"/>
    <col min="6654" max="6655" width="12.3984375" style="12" customWidth="1"/>
    <col min="6656" max="6656" width="23.3984375" style="12" bestFit="1" customWidth="1"/>
    <col min="6657" max="6657" width="12.86328125" style="12" bestFit="1" customWidth="1"/>
    <col min="6658" max="6660" width="12.3984375" style="12" customWidth="1"/>
    <col min="6661" max="6661" width="23.3984375" style="12" bestFit="1" customWidth="1"/>
    <col min="6662" max="6662" width="12.86328125" style="12" bestFit="1" customWidth="1"/>
    <col min="6663" max="6665" width="12.3984375" style="12" customWidth="1"/>
    <col min="6666" max="6666" width="23.3984375" style="12" bestFit="1" customWidth="1"/>
    <col min="6667" max="6667" width="12.86328125" style="12" bestFit="1" customWidth="1"/>
    <col min="6668" max="6670" width="12.3984375" style="12" customWidth="1"/>
    <col min="6671" max="6671" width="18.59765625" style="12" customWidth="1"/>
    <col min="6672" max="6673" width="12.3984375" style="12" customWidth="1"/>
    <col min="6674" max="6674" width="15.3984375" style="12" customWidth="1"/>
    <col min="6675" max="6675" width="12.3984375" style="12" customWidth="1"/>
    <col min="6676" max="6909" width="12.3984375" style="12"/>
    <col min="6910" max="6911" width="12.3984375" style="12" customWidth="1"/>
    <col min="6912" max="6912" width="23.3984375" style="12" bestFit="1" customWidth="1"/>
    <col min="6913" max="6913" width="12.86328125" style="12" bestFit="1" customWidth="1"/>
    <col min="6914" max="6916" width="12.3984375" style="12" customWidth="1"/>
    <col min="6917" max="6917" width="23.3984375" style="12" bestFit="1" customWidth="1"/>
    <col min="6918" max="6918" width="12.86328125" style="12" bestFit="1" customWidth="1"/>
    <col min="6919" max="6921" width="12.3984375" style="12" customWidth="1"/>
    <col min="6922" max="6922" width="23.3984375" style="12" bestFit="1" customWidth="1"/>
    <col min="6923" max="6923" width="12.86328125" style="12" bestFit="1" customWidth="1"/>
    <col min="6924" max="6926" width="12.3984375" style="12" customWidth="1"/>
    <col min="6927" max="6927" width="18.59765625" style="12" customWidth="1"/>
    <col min="6928" max="6929" width="12.3984375" style="12" customWidth="1"/>
    <col min="6930" max="6930" width="15.3984375" style="12" customWidth="1"/>
    <col min="6931" max="6931" width="12.3984375" style="12" customWidth="1"/>
    <col min="6932" max="7165" width="12.3984375" style="12"/>
    <col min="7166" max="7167" width="12.3984375" style="12" customWidth="1"/>
    <col min="7168" max="7168" width="23.3984375" style="12" bestFit="1" customWidth="1"/>
    <col min="7169" max="7169" width="12.86328125" style="12" bestFit="1" customWidth="1"/>
    <col min="7170" max="7172" width="12.3984375" style="12" customWidth="1"/>
    <col min="7173" max="7173" width="23.3984375" style="12" bestFit="1" customWidth="1"/>
    <col min="7174" max="7174" width="12.86328125" style="12" bestFit="1" customWidth="1"/>
    <col min="7175" max="7177" width="12.3984375" style="12" customWidth="1"/>
    <col min="7178" max="7178" width="23.3984375" style="12" bestFit="1" customWidth="1"/>
    <col min="7179" max="7179" width="12.86328125" style="12" bestFit="1" customWidth="1"/>
    <col min="7180" max="7182" width="12.3984375" style="12" customWidth="1"/>
    <col min="7183" max="7183" width="18.59765625" style="12" customWidth="1"/>
    <col min="7184" max="7185" width="12.3984375" style="12" customWidth="1"/>
    <col min="7186" max="7186" width="15.3984375" style="12" customWidth="1"/>
    <col min="7187" max="7187" width="12.3984375" style="12" customWidth="1"/>
    <col min="7188" max="7421" width="12.3984375" style="12"/>
    <col min="7422" max="7423" width="12.3984375" style="12" customWidth="1"/>
    <col min="7424" max="7424" width="23.3984375" style="12" bestFit="1" customWidth="1"/>
    <col min="7425" max="7425" width="12.86328125" style="12" bestFit="1" customWidth="1"/>
    <col min="7426" max="7428" width="12.3984375" style="12" customWidth="1"/>
    <col min="7429" max="7429" width="23.3984375" style="12" bestFit="1" customWidth="1"/>
    <col min="7430" max="7430" width="12.86328125" style="12" bestFit="1" customWidth="1"/>
    <col min="7431" max="7433" width="12.3984375" style="12" customWidth="1"/>
    <col min="7434" max="7434" width="23.3984375" style="12" bestFit="1" customWidth="1"/>
    <col min="7435" max="7435" width="12.86328125" style="12" bestFit="1" customWidth="1"/>
    <col min="7436" max="7438" width="12.3984375" style="12" customWidth="1"/>
    <col min="7439" max="7439" width="18.59765625" style="12" customWidth="1"/>
    <col min="7440" max="7441" width="12.3984375" style="12" customWidth="1"/>
    <col min="7442" max="7442" width="15.3984375" style="12" customWidth="1"/>
    <col min="7443" max="7443" width="12.3984375" style="12" customWidth="1"/>
    <col min="7444" max="7677" width="12.3984375" style="12"/>
    <col min="7678" max="7679" width="12.3984375" style="12" customWidth="1"/>
    <col min="7680" max="7680" width="23.3984375" style="12" bestFit="1" customWidth="1"/>
    <col min="7681" max="7681" width="12.86328125" style="12" bestFit="1" customWidth="1"/>
    <col min="7682" max="7684" width="12.3984375" style="12" customWidth="1"/>
    <col min="7685" max="7685" width="23.3984375" style="12" bestFit="1" customWidth="1"/>
    <col min="7686" max="7686" width="12.86328125" style="12" bestFit="1" customWidth="1"/>
    <col min="7687" max="7689" width="12.3984375" style="12" customWidth="1"/>
    <col min="7690" max="7690" width="23.3984375" style="12" bestFit="1" customWidth="1"/>
    <col min="7691" max="7691" width="12.86328125" style="12" bestFit="1" customWidth="1"/>
    <col min="7692" max="7694" width="12.3984375" style="12" customWidth="1"/>
    <col min="7695" max="7695" width="18.59765625" style="12" customWidth="1"/>
    <col min="7696" max="7697" width="12.3984375" style="12" customWidth="1"/>
    <col min="7698" max="7698" width="15.3984375" style="12" customWidth="1"/>
    <col min="7699" max="7699" width="12.3984375" style="12" customWidth="1"/>
    <col min="7700" max="7933" width="12.3984375" style="12"/>
    <col min="7934" max="7935" width="12.3984375" style="12" customWidth="1"/>
    <col min="7936" max="7936" width="23.3984375" style="12" bestFit="1" customWidth="1"/>
    <col min="7937" max="7937" width="12.86328125" style="12" bestFit="1" customWidth="1"/>
    <col min="7938" max="7940" width="12.3984375" style="12" customWidth="1"/>
    <col min="7941" max="7941" width="23.3984375" style="12" bestFit="1" customWidth="1"/>
    <col min="7942" max="7942" width="12.86328125" style="12" bestFit="1" customWidth="1"/>
    <col min="7943" max="7945" width="12.3984375" style="12" customWidth="1"/>
    <col min="7946" max="7946" width="23.3984375" style="12" bestFit="1" customWidth="1"/>
    <col min="7947" max="7947" width="12.86328125" style="12" bestFit="1" customWidth="1"/>
    <col min="7948" max="7950" width="12.3984375" style="12" customWidth="1"/>
    <col min="7951" max="7951" width="18.59765625" style="12" customWidth="1"/>
    <col min="7952" max="7953" width="12.3984375" style="12" customWidth="1"/>
    <col min="7954" max="7954" width="15.3984375" style="12" customWidth="1"/>
    <col min="7955" max="7955" width="12.3984375" style="12" customWidth="1"/>
    <col min="7956" max="8189" width="12.3984375" style="12"/>
    <col min="8190" max="8191" width="12.3984375" style="12" customWidth="1"/>
    <col min="8192" max="8192" width="23.3984375" style="12" bestFit="1" customWidth="1"/>
    <col min="8193" max="8193" width="12.86328125" style="12" bestFit="1" customWidth="1"/>
    <col min="8194" max="8196" width="12.3984375" style="12" customWidth="1"/>
    <col min="8197" max="8197" width="23.3984375" style="12" bestFit="1" customWidth="1"/>
    <col min="8198" max="8198" width="12.86328125" style="12" bestFit="1" customWidth="1"/>
    <col min="8199" max="8201" width="12.3984375" style="12" customWidth="1"/>
    <col min="8202" max="8202" width="23.3984375" style="12" bestFit="1" customWidth="1"/>
    <col min="8203" max="8203" width="12.86328125" style="12" bestFit="1" customWidth="1"/>
    <col min="8204" max="8206" width="12.3984375" style="12" customWidth="1"/>
    <col min="8207" max="8207" width="18.59765625" style="12" customWidth="1"/>
    <col min="8208" max="8209" width="12.3984375" style="12" customWidth="1"/>
    <col min="8210" max="8210" width="15.3984375" style="12" customWidth="1"/>
    <col min="8211" max="8211" width="12.3984375" style="12" customWidth="1"/>
    <col min="8212" max="8445" width="12.3984375" style="12"/>
    <col min="8446" max="8447" width="12.3984375" style="12" customWidth="1"/>
    <col min="8448" max="8448" width="23.3984375" style="12" bestFit="1" customWidth="1"/>
    <col min="8449" max="8449" width="12.86328125" style="12" bestFit="1" customWidth="1"/>
    <col min="8450" max="8452" width="12.3984375" style="12" customWidth="1"/>
    <col min="8453" max="8453" width="23.3984375" style="12" bestFit="1" customWidth="1"/>
    <col min="8454" max="8454" width="12.86328125" style="12" bestFit="1" customWidth="1"/>
    <col min="8455" max="8457" width="12.3984375" style="12" customWidth="1"/>
    <col min="8458" max="8458" width="23.3984375" style="12" bestFit="1" customWidth="1"/>
    <col min="8459" max="8459" width="12.86328125" style="12" bestFit="1" customWidth="1"/>
    <col min="8460" max="8462" width="12.3984375" style="12" customWidth="1"/>
    <col min="8463" max="8463" width="18.59765625" style="12" customWidth="1"/>
    <col min="8464" max="8465" width="12.3984375" style="12" customWidth="1"/>
    <col min="8466" max="8466" width="15.3984375" style="12" customWidth="1"/>
    <col min="8467" max="8467" width="12.3984375" style="12" customWidth="1"/>
    <col min="8468" max="8701" width="12.3984375" style="12"/>
    <col min="8702" max="8703" width="12.3984375" style="12" customWidth="1"/>
    <col min="8704" max="8704" width="23.3984375" style="12" bestFit="1" customWidth="1"/>
    <col min="8705" max="8705" width="12.86328125" style="12" bestFit="1" customWidth="1"/>
    <col min="8706" max="8708" width="12.3984375" style="12" customWidth="1"/>
    <col min="8709" max="8709" width="23.3984375" style="12" bestFit="1" customWidth="1"/>
    <col min="8710" max="8710" width="12.86328125" style="12" bestFit="1" customWidth="1"/>
    <col min="8711" max="8713" width="12.3984375" style="12" customWidth="1"/>
    <col min="8714" max="8714" width="23.3984375" style="12" bestFit="1" customWidth="1"/>
    <col min="8715" max="8715" width="12.86328125" style="12" bestFit="1" customWidth="1"/>
    <col min="8716" max="8718" width="12.3984375" style="12" customWidth="1"/>
    <col min="8719" max="8719" width="18.59765625" style="12" customWidth="1"/>
    <col min="8720" max="8721" width="12.3984375" style="12" customWidth="1"/>
    <col min="8722" max="8722" width="15.3984375" style="12" customWidth="1"/>
    <col min="8723" max="8723" width="12.3984375" style="12" customWidth="1"/>
    <col min="8724" max="8957" width="12.3984375" style="12"/>
    <col min="8958" max="8959" width="12.3984375" style="12" customWidth="1"/>
    <col min="8960" max="8960" width="23.3984375" style="12" bestFit="1" customWidth="1"/>
    <col min="8961" max="8961" width="12.86328125" style="12" bestFit="1" customWidth="1"/>
    <col min="8962" max="8964" width="12.3984375" style="12" customWidth="1"/>
    <col min="8965" max="8965" width="23.3984375" style="12" bestFit="1" customWidth="1"/>
    <col min="8966" max="8966" width="12.86328125" style="12" bestFit="1" customWidth="1"/>
    <col min="8967" max="8969" width="12.3984375" style="12" customWidth="1"/>
    <col min="8970" max="8970" width="23.3984375" style="12" bestFit="1" customWidth="1"/>
    <col min="8971" max="8971" width="12.86328125" style="12" bestFit="1" customWidth="1"/>
    <col min="8972" max="8974" width="12.3984375" style="12" customWidth="1"/>
    <col min="8975" max="8975" width="18.59765625" style="12" customWidth="1"/>
    <col min="8976" max="8977" width="12.3984375" style="12" customWidth="1"/>
    <col min="8978" max="8978" width="15.3984375" style="12" customWidth="1"/>
    <col min="8979" max="8979" width="12.3984375" style="12" customWidth="1"/>
    <col min="8980" max="9213" width="12.3984375" style="12"/>
    <col min="9214" max="9215" width="12.3984375" style="12" customWidth="1"/>
    <col min="9216" max="9216" width="23.3984375" style="12" bestFit="1" customWidth="1"/>
    <col min="9217" max="9217" width="12.86328125" style="12" bestFit="1" customWidth="1"/>
    <col min="9218" max="9220" width="12.3984375" style="12" customWidth="1"/>
    <col min="9221" max="9221" width="23.3984375" style="12" bestFit="1" customWidth="1"/>
    <col min="9222" max="9222" width="12.86328125" style="12" bestFit="1" customWidth="1"/>
    <col min="9223" max="9225" width="12.3984375" style="12" customWidth="1"/>
    <col min="9226" max="9226" width="23.3984375" style="12" bestFit="1" customWidth="1"/>
    <col min="9227" max="9227" width="12.86328125" style="12" bestFit="1" customWidth="1"/>
    <col min="9228" max="9230" width="12.3984375" style="12" customWidth="1"/>
    <col min="9231" max="9231" width="18.59765625" style="12" customWidth="1"/>
    <col min="9232" max="9233" width="12.3984375" style="12" customWidth="1"/>
    <col min="9234" max="9234" width="15.3984375" style="12" customWidth="1"/>
    <col min="9235" max="9235" width="12.3984375" style="12" customWidth="1"/>
    <col min="9236" max="9469" width="12.3984375" style="12"/>
    <col min="9470" max="9471" width="12.3984375" style="12" customWidth="1"/>
    <col min="9472" max="9472" width="23.3984375" style="12" bestFit="1" customWidth="1"/>
    <col min="9473" max="9473" width="12.86328125" style="12" bestFit="1" customWidth="1"/>
    <col min="9474" max="9476" width="12.3984375" style="12" customWidth="1"/>
    <col min="9477" max="9477" width="23.3984375" style="12" bestFit="1" customWidth="1"/>
    <col min="9478" max="9478" width="12.86328125" style="12" bestFit="1" customWidth="1"/>
    <col min="9479" max="9481" width="12.3984375" style="12" customWidth="1"/>
    <col min="9482" max="9482" width="23.3984375" style="12" bestFit="1" customWidth="1"/>
    <col min="9483" max="9483" width="12.86328125" style="12" bestFit="1" customWidth="1"/>
    <col min="9484" max="9486" width="12.3984375" style="12" customWidth="1"/>
    <col min="9487" max="9487" width="18.59765625" style="12" customWidth="1"/>
    <col min="9488" max="9489" width="12.3984375" style="12" customWidth="1"/>
    <col min="9490" max="9490" width="15.3984375" style="12" customWidth="1"/>
    <col min="9491" max="9491" width="12.3984375" style="12" customWidth="1"/>
    <col min="9492" max="9725" width="12.3984375" style="12"/>
    <col min="9726" max="9727" width="12.3984375" style="12" customWidth="1"/>
    <col min="9728" max="9728" width="23.3984375" style="12" bestFit="1" customWidth="1"/>
    <col min="9729" max="9729" width="12.86328125" style="12" bestFit="1" customWidth="1"/>
    <col min="9730" max="9732" width="12.3984375" style="12" customWidth="1"/>
    <col min="9733" max="9733" width="23.3984375" style="12" bestFit="1" customWidth="1"/>
    <col min="9734" max="9734" width="12.86328125" style="12" bestFit="1" customWidth="1"/>
    <col min="9735" max="9737" width="12.3984375" style="12" customWidth="1"/>
    <col min="9738" max="9738" width="23.3984375" style="12" bestFit="1" customWidth="1"/>
    <col min="9739" max="9739" width="12.86328125" style="12" bestFit="1" customWidth="1"/>
    <col min="9740" max="9742" width="12.3984375" style="12" customWidth="1"/>
    <col min="9743" max="9743" width="18.59765625" style="12" customWidth="1"/>
    <col min="9744" max="9745" width="12.3984375" style="12" customWidth="1"/>
    <col min="9746" max="9746" width="15.3984375" style="12" customWidth="1"/>
    <col min="9747" max="9747" width="12.3984375" style="12" customWidth="1"/>
    <col min="9748" max="9981" width="12.3984375" style="12"/>
    <col min="9982" max="9983" width="12.3984375" style="12" customWidth="1"/>
    <col min="9984" max="9984" width="23.3984375" style="12" bestFit="1" customWidth="1"/>
    <col min="9985" max="9985" width="12.86328125" style="12" bestFit="1" customWidth="1"/>
    <col min="9986" max="9988" width="12.3984375" style="12" customWidth="1"/>
    <col min="9989" max="9989" width="23.3984375" style="12" bestFit="1" customWidth="1"/>
    <col min="9990" max="9990" width="12.86328125" style="12" bestFit="1" customWidth="1"/>
    <col min="9991" max="9993" width="12.3984375" style="12" customWidth="1"/>
    <col min="9994" max="9994" width="23.3984375" style="12" bestFit="1" customWidth="1"/>
    <col min="9995" max="9995" width="12.86328125" style="12" bestFit="1" customWidth="1"/>
    <col min="9996" max="9998" width="12.3984375" style="12" customWidth="1"/>
    <col min="9999" max="9999" width="18.59765625" style="12" customWidth="1"/>
    <col min="10000" max="10001" width="12.3984375" style="12" customWidth="1"/>
    <col min="10002" max="10002" width="15.3984375" style="12" customWidth="1"/>
    <col min="10003" max="10003" width="12.3984375" style="12" customWidth="1"/>
    <col min="10004" max="10237" width="12.3984375" style="12"/>
    <col min="10238" max="10239" width="12.3984375" style="12" customWidth="1"/>
    <col min="10240" max="10240" width="23.3984375" style="12" bestFit="1" customWidth="1"/>
    <col min="10241" max="10241" width="12.86328125" style="12" bestFit="1" customWidth="1"/>
    <col min="10242" max="10244" width="12.3984375" style="12" customWidth="1"/>
    <col min="10245" max="10245" width="23.3984375" style="12" bestFit="1" customWidth="1"/>
    <col min="10246" max="10246" width="12.86328125" style="12" bestFit="1" customWidth="1"/>
    <col min="10247" max="10249" width="12.3984375" style="12" customWidth="1"/>
    <col min="10250" max="10250" width="23.3984375" style="12" bestFit="1" customWidth="1"/>
    <col min="10251" max="10251" width="12.86328125" style="12" bestFit="1" customWidth="1"/>
    <col min="10252" max="10254" width="12.3984375" style="12" customWidth="1"/>
    <col min="10255" max="10255" width="18.59765625" style="12" customWidth="1"/>
    <col min="10256" max="10257" width="12.3984375" style="12" customWidth="1"/>
    <col min="10258" max="10258" width="15.3984375" style="12" customWidth="1"/>
    <col min="10259" max="10259" width="12.3984375" style="12" customWidth="1"/>
    <col min="10260" max="10493" width="12.3984375" style="12"/>
    <col min="10494" max="10495" width="12.3984375" style="12" customWidth="1"/>
    <col min="10496" max="10496" width="23.3984375" style="12" bestFit="1" customWidth="1"/>
    <col min="10497" max="10497" width="12.86328125" style="12" bestFit="1" customWidth="1"/>
    <col min="10498" max="10500" width="12.3984375" style="12" customWidth="1"/>
    <col min="10501" max="10501" width="23.3984375" style="12" bestFit="1" customWidth="1"/>
    <col min="10502" max="10502" width="12.86328125" style="12" bestFit="1" customWidth="1"/>
    <col min="10503" max="10505" width="12.3984375" style="12" customWidth="1"/>
    <col min="10506" max="10506" width="23.3984375" style="12" bestFit="1" customWidth="1"/>
    <col min="10507" max="10507" width="12.86328125" style="12" bestFit="1" customWidth="1"/>
    <col min="10508" max="10510" width="12.3984375" style="12" customWidth="1"/>
    <col min="10511" max="10511" width="18.59765625" style="12" customWidth="1"/>
    <col min="10512" max="10513" width="12.3984375" style="12" customWidth="1"/>
    <col min="10514" max="10514" width="15.3984375" style="12" customWidth="1"/>
    <col min="10515" max="10515" width="12.3984375" style="12" customWidth="1"/>
    <col min="10516" max="10749" width="12.3984375" style="12"/>
    <col min="10750" max="10751" width="12.3984375" style="12" customWidth="1"/>
    <col min="10752" max="10752" width="23.3984375" style="12" bestFit="1" customWidth="1"/>
    <col min="10753" max="10753" width="12.86328125" style="12" bestFit="1" customWidth="1"/>
    <col min="10754" max="10756" width="12.3984375" style="12" customWidth="1"/>
    <col min="10757" max="10757" width="23.3984375" style="12" bestFit="1" customWidth="1"/>
    <col min="10758" max="10758" width="12.86328125" style="12" bestFit="1" customWidth="1"/>
    <col min="10759" max="10761" width="12.3984375" style="12" customWidth="1"/>
    <col min="10762" max="10762" width="23.3984375" style="12" bestFit="1" customWidth="1"/>
    <col min="10763" max="10763" width="12.86328125" style="12" bestFit="1" customWidth="1"/>
    <col min="10764" max="10766" width="12.3984375" style="12" customWidth="1"/>
    <col min="10767" max="10767" width="18.59765625" style="12" customWidth="1"/>
    <col min="10768" max="10769" width="12.3984375" style="12" customWidth="1"/>
    <col min="10770" max="10770" width="15.3984375" style="12" customWidth="1"/>
    <col min="10771" max="10771" width="12.3984375" style="12" customWidth="1"/>
    <col min="10772" max="11005" width="12.3984375" style="12"/>
    <col min="11006" max="11007" width="12.3984375" style="12" customWidth="1"/>
    <col min="11008" max="11008" width="23.3984375" style="12" bestFit="1" customWidth="1"/>
    <col min="11009" max="11009" width="12.86328125" style="12" bestFit="1" customWidth="1"/>
    <col min="11010" max="11012" width="12.3984375" style="12" customWidth="1"/>
    <col min="11013" max="11013" width="23.3984375" style="12" bestFit="1" customWidth="1"/>
    <col min="11014" max="11014" width="12.86328125" style="12" bestFit="1" customWidth="1"/>
    <col min="11015" max="11017" width="12.3984375" style="12" customWidth="1"/>
    <col min="11018" max="11018" width="23.3984375" style="12" bestFit="1" customWidth="1"/>
    <col min="11019" max="11019" width="12.86328125" style="12" bestFit="1" customWidth="1"/>
    <col min="11020" max="11022" width="12.3984375" style="12" customWidth="1"/>
    <col min="11023" max="11023" width="18.59765625" style="12" customWidth="1"/>
    <col min="11024" max="11025" width="12.3984375" style="12" customWidth="1"/>
    <col min="11026" max="11026" width="15.3984375" style="12" customWidth="1"/>
    <col min="11027" max="11027" width="12.3984375" style="12" customWidth="1"/>
    <col min="11028" max="11261" width="12.3984375" style="12"/>
    <col min="11262" max="11263" width="12.3984375" style="12" customWidth="1"/>
    <col min="11264" max="11264" width="23.3984375" style="12" bestFit="1" customWidth="1"/>
    <col min="11265" max="11265" width="12.86328125" style="12" bestFit="1" customWidth="1"/>
    <col min="11266" max="11268" width="12.3984375" style="12" customWidth="1"/>
    <col min="11269" max="11269" width="23.3984375" style="12" bestFit="1" customWidth="1"/>
    <col min="11270" max="11270" width="12.86328125" style="12" bestFit="1" customWidth="1"/>
    <col min="11271" max="11273" width="12.3984375" style="12" customWidth="1"/>
    <col min="11274" max="11274" width="23.3984375" style="12" bestFit="1" customWidth="1"/>
    <col min="11275" max="11275" width="12.86328125" style="12" bestFit="1" customWidth="1"/>
    <col min="11276" max="11278" width="12.3984375" style="12" customWidth="1"/>
    <col min="11279" max="11279" width="18.59765625" style="12" customWidth="1"/>
    <col min="11280" max="11281" width="12.3984375" style="12" customWidth="1"/>
    <col min="11282" max="11282" width="15.3984375" style="12" customWidth="1"/>
    <col min="11283" max="11283" width="12.3984375" style="12" customWidth="1"/>
    <col min="11284" max="11517" width="12.3984375" style="12"/>
    <col min="11518" max="11519" width="12.3984375" style="12" customWidth="1"/>
    <col min="11520" max="11520" width="23.3984375" style="12" bestFit="1" customWidth="1"/>
    <col min="11521" max="11521" width="12.86328125" style="12" bestFit="1" customWidth="1"/>
    <col min="11522" max="11524" width="12.3984375" style="12" customWidth="1"/>
    <col min="11525" max="11525" width="23.3984375" style="12" bestFit="1" customWidth="1"/>
    <col min="11526" max="11526" width="12.86328125" style="12" bestFit="1" customWidth="1"/>
    <col min="11527" max="11529" width="12.3984375" style="12" customWidth="1"/>
    <col min="11530" max="11530" width="23.3984375" style="12" bestFit="1" customWidth="1"/>
    <col min="11531" max="11531" width="12.86328125" style="12" bestFit="1" customWidth="1"/>
    <col min="11532" max="11534" width="12.3984375" style="12" customWidth="1"/>
    <col min="11535" max="11535" width="18.59765625" style="12" customWidth="1"/>
    <col min="11536" max="11537" width="12.3984375" style="12" customWidth="1"/>
    <col min="11538" max="11538" width="15.3984375" style="12" customWidth="1"/>
    <col min="11539" max="11539" width="12.3984375" style="12" customWidth="1"/>
    <col min="11540" max="11773" width="12.3984375" style="12"/>
    <col min="11774" max="11775" width="12.3984375" style="12" customWidth="1"/>
    <col min="11776" max="11776" width="23.3984375" style="12" bestFit="1" customWidth="1"/>
    <col min="11777" max="11777" width="12.86328125" style="12" bestFit="1" customWidth="1"/>
    <col min="11778" max="11780" width="12.3984375" style="12" customWidth="1"/>
    <col min="11781" max="11781" width="23.3984375" style="12" bestFit="1" customWidth="1"/>
    <col min="11782" max="11782" width="12.86328125" style="12" bestFit="1" customWidth="1"/>
    <col min="11783" max="11785" width="12.3984375" style="12" customWidth="1"/>
    <col min="11786" max="11786" width="23.3984375" style="12" bestFit="1" customWidth="1"/>
    <col min="11787" max="11787" width="12.86328125" style="12" bestFit="1" customWidth="1"/>
    <col min="11788" max="11790" width="12.3984375" style="12" customWidth="1"/>
    <col min="11791" max="11791" width="18.59765625" style="12" customWidth="1"/>
    <col min="11792" max="11793" width="12.3984375" style="12" customWidth="1"/>
    <col min="11794" max="11794" width="15.3984375" style="12" customWidth="1"/>
    <col min="11795" max="11795" width="12.3984375" style="12" customWidth="1"/>
    <col min="11796" max="12029" width="12.3984375" style="12"/>
    <col min="12030" max="12031" width="12.3984375" style="12" customWidth="1"/>
    <col min="12032" max="12032" width="23.3984375" style="12" bestFit="1" customWidth="1"/>
    <col min="12033" max="12033" width="12.86328125" style="12" bestFit="1" customWidth="1"/>
    <col min="12034" max="12036" width="12.3984375" style="12" customWidth="1"/>
    <col min="12037" max="12037" width="23.3984375" style="12" bestFit="1" customWidth="1"/>
    <col min="12038" max="12038" width="12.86328125" style="12" bestFit="1" customWidth="1"/>
    <col min="12039" max="12041" width="12.3984375" style="12" customWidth="1"/>
    <col min="12042" max="12042" width="23.3984375" style="12" bestFit="1" customWidth="1"/>
    <col min="12043" max="12043" width="12.86328125" style="12" bestFit="1" customWidth="1"/>
    <col min="12044" max="12046" width="12.3984375" style="12" customWidth="1"/>
    <col min="12047" max="12047" width="18.59765625" style="12" customWidth="1"/>
    <col min="12048" max="12049" width="12.3984375" style="12" customWidth="1"/>
    <col min="12050" max="12050" width="15.3984375" style="12" customWidth="1"/>
    <col min="12051" max="12051" width="12.3984375" style="12" customWidth="1"/>
    <col min="12052" max="12285" width="12.3984375" style="12"/>
    <col min="12286" max="12287" width="12.3984375" style="12" customWidth="1"/>
    <col min="12288" max="12288" width="23.3984375" style="12" bestFit="1" customWidth="1"/>
    <col min="12289" max="12289" width="12.86328125" style="12" bestFit="1" customWidth="1"/>
    <col min="12290" max="12292" width="12.3984375" style="12" customWidth="1"/>
    <col min="12293" max="12293" width="23.3984375" style="12" bestFit="1" customWidth="1"/>
    <col min="12294" max="12294" width="12.86328125" style="12" bestFit="1" customWidth="1"/>
    <col min="12295" max="12297" width="12.3984375" style="12" customWidth="1"/>
    <col min="12298" max="12298" width="23.3984375" style="12" bestFit="1" customWidth="1"/>
    <col min="12299" max="12299" width="12.86328125" style="12" bestFit="1" customWidth="1"/>
    <col min="12300" max="12302" width="12.3984375" style="12" customWidth="1"/>
    <col min="12303" max="12303" width="18.59765625" style="12" customWidth="1"/>
    <col min="12304" max="12305" width="12.3984375" style="12" customWidth="1"/>
    <col min="12306" max="12306" width="15.3984375" style="12" customWidth="1"/>
    <col min="12307" max="12307" width="12.3984375" style="12" customWidth="1"/>
    <col min="12308" max="12541" width="12.3984375" style="12"/>
    <col min="12542" max="12543" width="12.3984375" style="12" customWidth="1"/>
    <col min="12544" max="12544" width="23.3984375" style="12" bestFit="1" customWidth="1"/>
    <col min="12545" max="12545" width="12.86328125" style="12" bestFit="1" customWidth="1"/>
    <col min="12546" max="12548" width="12.3984375" style="12" customWidth="1"/>
    <col min="12549" max="12549" width="23.3984375" style="12" bestFit="1" customWidth="1"/>
    <col min="12550" max="12550" width="12.86328125" style="12" bestFit="1" customWidth="1"/>
    <col min="12551" max="12553" width="12.3984375" style="12" customWidth="1"/>
    <col min="12554" max="12554" width="23.3984375" style="12" bestFit="1" customWidth="1"/>
    <col min="12555" max="12555" width="12.86328125" style="12" bestFit="1" customWidth="1"/>
    <col min="12556" max="12558" width="12.3984375" style="12" customWidth="1"/>
    <col min="12559" max="12559" width="18.59765625" style="12" customWidth="1"/>
    <col min="12560" max="12561" width="12.3984375" style="12" customWidth="1"/>
    <col min="12562" max="12562" width="15.3984375" style="12" customWidth="1"/>
    <col min="12563" max="12563" width="12.3984375" style="12" customWidth="1"/>
    <col min="12564" max="12797" width="12.3984375" style="12"/>
    <col min="12798" max="12799" width="12.3984375" style="12" customWidth="1"/>
    <col min="12800" max="12800" width="23.3984375" style="12" bestFit="1" customWidth="1"/>
    <col min="12801" max="12801" width="12.86328125" style="12" bestFit="1" customWidth="1"/>
    <col min="12802" max="12804" width="12.3984375" style="12" customWidth="1"/>
    <col min="12805" max="12805" width="23.3984375" style="12" bestFit="1" customWidth="1"/>
    <col min="12806" max="12806" width="12.86328125" style="12" bestFit="1" customWidth="1"/>
    <col min="12807" max="12809" width="12.3984375" style="12" customWidth="1"/>
    <col min="12810" max="12810" width="23.3984375" style="12" bestFit="1" customWidth="1"/>
    <col min="12811" max="12811" width="12.86328125" style="12" bestFit="1" customWidth="1"/>
    <col min="12812" max="12814" width="12.3984375" style="12" customWidth="1"/>
    <col min="12815" max="12815" width="18.59765625" style="12" customWidth="1"/>
    <col min="12816" max="12817" width="12.3984375" style="12" customWidth="1"/>
    <col min="12818" max="12818" width="15.3984375" style="12" customWidth="1"/>
    <col min="12819" max="12819" width="12.3984375" style="12" customWidth="1"/>
    <col min="12820" max="13053" width="12.3984375" style="12"/>
    <col min="13054" max="13055" width="12.3984375" style="12" customWidth="1"/>
    <col min="13056" max="13056" width="23.3984375" style="12" bestFit="1" customWidth="1"/>
    <col min="13057" max="13057" width="12.86328125" style="12" bestFit="1" customWidth="1"/>
    <col min="13058" max="13060" width="12.3984375" style="12" customWidth="1"/>
    <col min="13061" max="13061" width="23.3984375" style="12" bestFit="1" customWidth="1"/>
    <col min="13062" max="13062" width="12.86328125" style="12" bestFit="1" customWidth="1"/>
    <col min="13063" max="13065" width="12.3984375" style="12" customWidth="1"/>
    <col min="13066" max="13066" width="23.3984375" style="12" bestFit="1" customWidth="1"/>
    <col min="13067" max="13067" width="12.86328125" style="12" bestFit="1" customWidth="1"/>
    <col min="13068" max="13070" width="12.3984375" style="12" customWidth="1"/>
    <col min="13071" max="13071" width="18.59765625" style="12" customWidth="1"/>
    <col min="13072" max="13073" width="12.3984375" style="12" customWidth="1"/>
    <col min="13074" max="13074" width="15.3984375" style="12" customWidth="1"/>
    <col min="13075" max="13075" width="12.3984375" style="12" customWidth="1"/>
    <col min="13076" max="13309" width="12.3984375" style="12"/>
    <col min="13310" max="13311" width="12.3984375" style="12" customWidth="1"/>
    <col min="13312" max="13312" width="23.3984375" style="12" bestFit="1" customWidth="1"/>
    <col min="13313" max="13313" width="12.86328125" style="12" bestFit="1" customWidth="1"/>
    <col min="13314" max="13316" width="12.3984375" style="12" customWidth="1"/>
    <col min="13317" max="13317" width="23.3984375" style="12" bestFit="1" customWidth="1"/>
    <col min="13318" max="13318" width="12.86328125" style="12" bestFit="1" customWidth="1"/>
    <col min="13319" max="13321" width="12.3984375" style="12" customWidth="1"/>
    <col min="13322" max="13322" width="23.3984375" style="12" bestFit="1" customWidth="1"/>
    <col min="13323" max="13323" width="12.86328125" style="12" bestFit="1" customWidth="1"/>
    <col min="13324" max="13326" width="12.3984375" style="12" customWidth="1"/>
    <col min="13327" max="13327" width="18.59765625" style="12" customWidth="1"/>
    <col min="13328" max="13329" width="12.3984375" style="12" customWidth="1"/>
    <col min="13330" max="13330" width="15.3984375" style="12" customWidth="1"/>
    <col min="13331" max="13331" width="12.3984375" style="12" customWidth="1"/>
    <col min="13332" max="13565" width="12.3984375" style="12"/>
    <col min="13566" max="13567" width="12.3984375" style="12" customWidth="1"/>
    <col min="13568" max="13568" width="23.3984375" style="12" bestFit="1" customWidth="1"/>
    <col min="13569" max="13569" width="12.86328125" style="12" bestFit="1" customWidth="1"/>
    <col min="13570" max="13572" width="12.3984375" style="12" customWidth="1"/>
    <col min="13573" max="13573" width="23.3984375" style="12" bestFit="1" customWidth="1"/>
    <col min="13574" max="13574" width="12.86328125" style="12" bestFit="1" customWidth="1"/>
    <col min="13575" max="13577" width="12.3984375" style="12" customWidth="1"/>
    <col min="13578" max="13578" width="23.3984375" style="12" bestFit="1" customWidth="1"/>
    <col min="13579" max="13579" width="12.86328125" style="12" bestFit="1" customWidth="1"/>
    <col min="13580" max="13582" width="12.3984375" style="12" customWidth="1"/>
    <col min="13583" max="13583" width="18.59765625" style="12" customWidth="1"/>
    <col min="13584" max="13585" width="12.3984375" style="12" customWidth="1"/>
    <col min="13586" max="13586" width="15.3984375" style="12" customWidth="1"/>
    <col min="13587" max="13587" width="12.3984375" style="12" customWidth="1"/>
    <col min="13588" max="13821" width="12.3984375" style="12"/>
    <col min="13822" max="13823" width="12.3984375" style="12" customWidth="1"/>
    <col min="13824" max="13824" width="23.3984375" style="12" bestFit="1" customWidth="1"/>
    <col min="13825" max="13825" width="12.86328125" style="12" bestFit="1" customWidth="1"/>
    <col min="13826" max="13828" width="12.3984375" style="12" customWidth="1"/>
    <col min="13829" max="13829" width="23.3984375" style="12" bestFit="1" customWidth="1"/>
    <col min="13830" max="13830" width="12.86328125" style="12" bestFit="1" customWidth="1"/>
    <col min="13831" max="13833" width="12.3984375" style="12" customWidth="1"/>
    <col min="13834" max="13834" width="23.3984375" style="12" bestFit="1" customWidth="1"/>
    <col min="13835" max="13835" width="12.86328125" style="12" bestFit="1" customWidth="1"/>
    <col min="13836" max="13838" width="12.3984375" style="12" customWidth="1"/>
    <col min="13839" max="13839" width="18.59765625" style="12" customWidth="1"/>
    <col min="13840" max="13841" width="12.3984375" style="12" customWidth="1"/>
    <col min="13842" max="13842" width="15.3984375" style="12" customWidth="1"/>
    <col min="13843" max="13843" width="12.3984375" style="12" customWidth="1"/>
    <col min="13844" max="14077" width="12.3984375" style="12"/>
    <col min="14078" max="14079" width="12.3984375" style="12" customWidth="1"/>
    <col min="14080" max="14080" width="23.3984375" style="12" bestFit="1" customWidth="1"/>
    <col min="14081" max="14081" width="12.86328125" style="12" bestFit="1" customWidth="1"/>
    <col min="14082" max="14084" width="12.3984375" style="12" customWidth="1"/>
    <col min="14085" max="14085" width="23.3984375" style="12" bestFit="1" customWidth="1"/>
    <col min="14086" max="14086" width="12.86328125" style="12" bestFit="1" customWidth="1"/>
    <col min="14087" max="14089" width="12.3984375" style="12" customWidth="1"/>
    <col min="14090" max="14090" width="23.3984375" style="12" bestFit="1" customWidth="1"/>
    <col min="14091" max="14091" width="12.86328125" style="12" bestFit="1" customWidth="1"/>
    <col min="14092" max="14094" width="12.3984375" style="12" customWidth="1"/>
    <col min="14095" max="14095" width="18.59765625" style="12" customWidth="1"/>
    <col min="14096" max="14097" width="12.3984375" style="12" customWidth="1"/>
    <col min="14098" max="14098" width="15.3984375" style="12" customWidth="1"/>
    <col min="14099" max="14099" width="12.3984375" style="12" customWidth="1"/>
    <col min="14100" max="14333" width="12.3984375" style="12"/>
    <col min="14334" max="14335" width="12.3984375" style="12" customWidth="1"/>
    <col min="14336" max="14336" width="23.3984375" style="12" bestFit="1" customWidth="1"/>
    <col min="14337" max="14337" width="12.86328125" style="12" bestFit="1" customWidth="1"/>
    <col min="14338" max="14340" width="12.3984375" style="12" customWidth="1"/>
    <col min="14341" max="14341" width="23.3984375" style="12" bestFit="1" customWidth="1"/>
    <col min="14342" max="14342" width="12.86328125" style="12" bestFit="1" customWidth="1"/>
    <col min="14343" max="14345" width="12.3984375" style="12" customWidth="1"/>
    <col min="14346" max="14346" width="23.3984375" style="12" bestFit="1" customWidth="1"/>
    <col min="14347" max="14347" width="12.86328125" style="12" bestFit="1" customWidth="1"/>
    <col min="14348" max="14350" width="12.3984375" style="12" customWidth="1"/>
    <col min="14351" max="14351" width="18.59765625" style="12" customWidth="1"/>
    <col min="14352" max="14353" width="12.3984375" style="12" customWidth="1"/>
    <col min="14354" max="14354" width="15.3984375" style="12" customWidth="1"/>
    <col min="14355" max="14355" width="12.3984375" style="12" customWidth="1"/>
    <col min="14356" max="14589" width="12.3984375" style="12"/>
    <col min="14590" max="14591" width="12.3984375" style="12" customWidth="1"/>
    <col min="14592" max="14592" width="23.3984375" style="12" bestFit="1" customWidth="1"/>
    <col min="14593" max="14593" width="12.86328125" style="12" bestFit="1" customWidth="1"/>
    <col min="14594" max="14596" width="12.3984375" style="12" customWidth="1"/>
    <col min="14597" max="14597" width="23.3984375" style="12" bestFit="1" customWidth="1"/>
    <col min="14598" max="14598" width="12.86328125" style="12" bestFit="1" customWidth="1"/>
    <col min="14599" max="14601" width="12.3984375" style="12" customWidth="1"/>
    <col min="14602" max="14602" width="23.3984375" style="12" bestFit="1" customWidth="1"/>
    <col min="14603" max="14603" width="12.86328125" style="12" bestFit="1" customWidth="1"/>
    <col min="14604" max="14606" width="12.3984375" style="12" customWidth="1"/>
    <col min="14607" max="14607" width="18.59765625" style="12" customWidth="1"/>
    <col min="14608" max="14609" width="12.3984375" style="12" customWidth="1"/>
    <col min="14610" max="14610" width="15.3984375" style="12" customWidth="1"/>
    <col min="14611" max="14611" width="12.3984375" style="12" customWidth="1"/>
    <col min="14612" max="14845" width="12.3984375" style="12"/>
    <col min="14846" max="14847" width="12.3984375" style="12" customWidth="1"/>
    <col min="14848" max="14848" width="23.3984375" style="12" bestFit="1" customWidth="1"/>
    <col min="14849" max="14849" width="12.86328125" style="12" bestFit="1" customWidth="1"/>
    <col min="14850" max="14852" width="12.3984375" style="12" customWidth="1"/>
    <col min="14853" max="14853" width="23.3984375" style="12" bestFit="1" customWidth="1"/>
    <col min="14854" max="14854" width="12.86328125" style="12" bestFit="1" customWidth="1"/>
    <col min="14855" max="14857" width="12.3984375" style="12" customWidth="1"/>
    <col min="14858" max="14858" width="23.3984375" style="12" bestFit="1" customWidth="1"/>
    <col min="14859" max="14859" width="12.86328125" style="12" bestFit="1" customWidth="1"/>
    <col min="14860" max="14862" width="12.3984375" style="12" customWidth="1"/>
    <col min="14863" max="14863" width="18.59765625" style="12" customWidth="1"/>
    <col min="14864" max="14865" width="12.3984375" style="12" customWidth="1"/>
    <col min="14866" max="14866" width="15.3984375" style="12" customWidth="1"/>
    <col min="14867" max="14867" width="12.3984375" style="12" customWidth="1"/>
    <col min="14868" max="15101" width="12.3984375" style="12"/>
    <col min="15102" max="15103" width="12.3984375" style="12" customWidth="1"/>
    <col min="15104" max="15104" width="23.3984375" style="12" bestFit="1" customWidth="1"/>
    <col min="15105" max="15105" width="12.86328125" style="12" bestFit="1" customWidth="1"/>
    <col min="15106" max="15108" width="12.3984375" style="12" customWidth="1"/>
    <col min="15109" max="15109" width="23.3984375" style="12" bestFit="1" customWidth="1"/>
    <col min="15110" max="15110" width="12.86328125" style="12" bestFit="1" customWidth="1"/>
    <col min="15111" max="15113" width="12.3984375" style="12" customWidth="1"/>
    <col min="15114" max="15114" width="23.3984375" style="12" bestFit="1" customWidth="1"/>
    <col min="15115" max="15115" width="12.86328125" style="12" bestFit="1" customWidth="1"/>
    <col min="15116" max="15118" width="12.3984375" style="12" customWidth="1"/>
    <col min="15119" max="15119" width="18.59765625" style="12" customWidth="1"/>
    <col min="15120" max="15121" width="12.3984375" style="12" customWidth="1"/>
    <col min="15122" max="15122" width="15.3984375" style="12" customWidth="1"/>
    <col min="15123" max="15123" width="12.3984375" style="12" customWidth="1"/>
    <col min="15124" max="15357" width="12.3984375" style="12"/>
    <col min="15358" max="15359" width="12.3984375" style="12" customWidth="1"/>
    <col min="15360" max="15360" width="23.3984375" style="12" bestFit="1" customWidth="1"/>
    <col min="15361" max="15361" width="12.86328125" style="12" bestFit="1" customWidth="1"/>
    <col min="15362" max="15364" width="12.3984375" style="12" customWidth="1"/>
    <col min="15365" max="15365" width="23.3984375" style="12" bestFit="1" customWidth="1"/>
    <col min="15366" max="15366" width="12.86328125" style="12" bestFit="1" customWidth="1"/>
    <col min="15367" max="15369" width="12.3984375" style="12" customWidth="1"/>
    <col min="15370" max="15370" width="23.3984375" style="12" bestFit="1" customWidth="1"/>
    <col min="15371" max="15371" width="12.86328125" style="12" bestFit="1" customWidth="1"/>
    <col min="15372" max="15374" width="12.3984375" style="12" customWidth="1"/>
    <col min="15375" max="15375" width="18.59765625" style="12" customWidth="1"/>
    <col min="15376" max="15377" width="12.3984375" style="12" customWidth="1"/>
    <col min="15378" max="15378" width="15.3984375" style="12" customWidth="1"/>
    <col min="15379" max="15379" width="12.3984375" style="12" customWidth="1"/>
    <col min="15380" max="15613" width="12.3984375" style="12"/>
    <col min="15614" max="15615" width="12.3984375" style="12" customWidth="1"/>
    <col min="15616" max="15616" width="23.3984375" style="12" bestFit="1" customWidth="1"/>
    <col min="15617" max="15617" width="12.86328125" style="12" bestFit="1" customWidth="1"/>
    <col min="15618" max="15620" width="12.3984375" style="12" customWidth="1"/>
    <col min="15621" max="15621" width="23.3984375" style="12" bestFit="1" customWidth="1"/>
    <col min="15622" max="15622" width="12.86328125" style="12" bestFit="1" customWidth="1"/>
    <col min="15623" max="15625" width="12.3984375" style="12" customWidth="1"/>
    <col min="15626" max="15626" width="23.3984375" style="12" bestFit="1" customWidth="1"/>
    <col min="15627" max="15627" width="12.86328125" style="12" bestFit="1" customWidth="1"/>
    <col min="15628" max="15630" width="12.3984375" style="12" customWidth="1"/>
    <col min="15631" max="15631" width="18.59765625" style="12" customWidth="1"/>
    <col min="15632" max="15633" width="12.3984375" style="12" customWidth="1"/>
    <col min="15634" max="15634" width="15.3984375" style="12" customWidth="1"/>
    <col min="15635" max="15635" width="12.3984375" style="12" customWidth="1"/>
    <col min="15636" max="15869" width="12.3984375" style="12"/>
    <col min="15870" max="15871" width="12.3984375" style="12" customWidth="1"/>
    <col min="15872" max="15872" width="23.3984375" style="12" bestFit="1" customWidth="1"/>
    <col min="15873" max="15873" width="12.86328125" style="12" bestFit="1" customWidth="1"/>
    <col min="15874" max="15876" width="12.3984375" style="12" customWidth="1"/>
    <col min="15877" max="15877" width="23.3984375" style="12" bestFit="1" customWidth="1"/>
    <col min="15878" max="15878" width="12.86328125" style="12" bestFit="1" customWidth="1"/>
    <col min="15879" max="15881" width="12.3984375" style="12" customWidth="1"/>
    <col min="15882" max="15882" width="23.3984375" style="12" bestFit="1" customWidth="1"/>
    <col min="15883" max="15883" width="12.86328125" style="12" bestFit="1" customWidth="1"/>
    <col min="15884" max="15886" width="12.3984375" style="12" customWidth="1"/>
    <col min="15887" max="15887" width="18.59765625" style="12" customWidth="1"/>
    <col min="15888" max="15889" width="12.3984375" style="12" customWidth="1"/>
    <col min="15890" max="15890" width="15.3984375" style="12" customWidth="1"/>
    <col min="15891" max="15891" width="12.3984375" style="12" customWidth="1"/>
    <col min="15892" max="16125" width="12.3984375" style="12"/>
    <col min="16126" max="16127" width="12.3984375" style="12" customWidth="1"/>
    <col min="16128" max="16128" width="23.3984375" style="12" bestFit="1" customWidth="1"/>
    <col min="16129" max="16129" width="12.86328125" style="12" bestFit="1" customWidth="1"/>
    <col min="16130" max="16132" width="12.3984375" style="12" customWidth="1"/>
    <col min="16133" max="16133" width="23.3984375" style="12" bestFit="1" customWidth="1"/>
    <col min="16134" max="16134" width="12.86328125" style="12" bestFit="1" customWidth="1"/>
    <col min="16135" max="16137" width="12.3984375" style="12" customWidth="1"/>
    <col min="16138" max="16138" width="23.3984375" style="12" bestFit="1" customWidth="1"/>
    <col min="16139" max="16139" width="12.86328125" style="12" bestFit="1" customWidth="1"/>
    <col min="16140" max="16142" width="12.3984375" style="12" customWidth="1"/>
    <col min="16143" max="16143" width="18.59765625" style="12" customWidth="1"/>
    <col min="16144" max="16145" width="12.3984375" style="12" customWidth="1"/>
    <col min="16146" max="16146" width="15.3984375" style="12" customWidth="1"/>
    <col min="16147" max="16147" width="12.3984375" style="12" customWidth="1"/>
    <col min="16148" max="16384" width="12.3984375" style="12"/>
  </cols>
  <sheetData>
    <row r="1" spans="1:19" ht="23.1" customHeight="1">
      <c r="A1" s="295" t="s">
        <v>17</v>
      </c>
      <c r="B1" s="295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</row>
    <row r="2" spans="1:19" ht="23.1" customHeight="1">
      <c r="A2" s="313" t="s">
        <v>18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</row>
    <row r="3" spans="1:19" ht="70.900000000000006" customHeight="1">
      <c r="A3" s="295" t="s">
        <v>44</v>
      </c>
      <c r="B3" s="295"/>
      <c r="C3" s="295" t="s">
        <v>94</v>
      </c>
      <c r="D3" s="295"/>
      <c r="E3" s="295"/>
      <c r="F3" s="295"/>
      <c r="G3" s="259" t="s">
        <v>126</v>
      </c>
      <c r="H3" s="260" t="s">
        <v>209</v>
      </c>
      <c r="I3" s="322" t="s">
        <v>210</v>
      </c>
      <c r="J3" s="295"/>
      <c r="K3" s="295"/>
      <c r="L3" s="316" t="s">
        <v>20</v>
      </c>
      <c r="M3" s="316"/>
      <c r="N3" s="316"/>
      <c r="O3" s="316"/>
      <c r="P3" s="316"/>
      <c r="Q3" s="316"/>
      <c r="R3" s="316"/>
      <c r="S3" s="316"/>
    </row>
    <row r="4" spans="1:19" ht="105.75" customHeight="1">
      <c r="A4" s="295" t="s">
        <v>21</v>
      </c>
      <c r="B4" s="295"/>
      <c r="C4" s="295"/>
      <c r="D4" s="295"/>
      <c r="E4" s="295"/>
      <c r="F4" s="295"/>
      <c r="G4" s="257"/>
      <c r="H4" s="254"/>
      <c r="I4" s="295"/>
      <c r="J4" s="295"/>
      <c r="K4" s="295"/>
      <c r="L4" s="295"/>
      <c r="M4" s="295"/>
      <c r="N4" s="295"/>
      <c r="O4" s="295"/>
      <c r="P4" s="295"/>
      <c r="Q4" s="295"/>
      <c r="R4" s="295"/>
      <c r="S4" s="295"/>
    </row>
    <row r="5" spans="1:19" s="13" customFormat="1" ht="23.1" customHeight="1">
      <c r="A5" s="306" t="s">
        <v>22</v>
      </c>
      <c r="B5" s="306"/>
      <c r="C5" s="193" t="s">
        <v>212</v>
      </c>
      <c r="D5" s="51"/>
      <c r="E5" s="51">
        <f>COUNT(C10:C39)</f>
        <v>2</v>
      </c>
      <c r="F5" s="51"/>
      <c r="G5" s="128">
        <v>44081</v>
      </c>
      <c r="H5" s="128">
        <v>44081</v>
      </c>
      <c r="I5" s="128" t="s">
        <v>211</v>
      </c>
      <c r="J5" s="51"/>
      <c r="K5" s="51">
        <f>COUNTA(I10:I39)</f>
        <v>1</v>
      </c>
      <c r="L5" s="289"/>
      <c r="M5" s="289"/>
      <c r="N5" s="289"/>
      <c r="O5" s="289"/>
      <c r="P5" s="289"/>
      <c r="Q5" s="289"/>
      <c r="R5" s="289"/>
      <c r="S5" s="289"/>
    </row>
    <row r="6" spans="1:19" ht="23.1" customHeight="1">
      <c r="A6" s="292"/>
      <c r="B6" s="292"/>
      <c r="C6" s="52" t="s">
        <v>98</v>
      </c>
      <c r="D6" s="54" t="s">
        <v>95</v>
      </c>
      <c r="E6" s="54" t="s">
        <v>96</v>
      </c>
      <c r="F6" s="55" t="s">
        <v>97</v>
      </c>
      <c r="G6" s="52" t="s">
        <v>125</v>
      </c>
      <c r="H6" s="52" t="s">
        <v>125</v>
      </c>
      <c r="I6" s="52" t="s">
        <v>7</v>
      </c>
      <c r="J6" s="52" t="s">
        <v>9</v>
      </c>
      <c r="K6" s="53" t="s">
        <v>12</v>
      </c>
      <c r="L6" s="52" t="s">
        <v>98</v>
      </c>
      <c r="M6" s="54" t="s">
        <v>95</v>
      </c>
      <c r="N6" s="54" t="s">
        <v>96</v>
      </c>
      <c r="O6" s="55" t="s">
        <v>97</v>
      </c>
      <c r="P6" s="52" t="s">
        <v>125</v>
      </c>
      <c r="Q6" s="52" t="s">
        <v>7</v>
      </c>
      <c r="R6" s="52" t="s">
        <v>9</v>
      </c>
      <c r="S6" s="232" t="s">
        <v>12</v>
      </c>
    </row>
    <row r="7" spans="1:19" s="14" customFormat="1" ht="30" customHeight="1">
      <c r="A7" s="294" t="s">
        <v>30</v>
      </c>
      <c r="B7" s="294"/>
      <c r="C7" s="31"/>
      <c r="D7" s="31"/>
      <c r="E7" s="194"/>
      <c r="F7" s="131"/>
      <c r="G7" s="31">
        <v>25000</v>
      </c>
      <c r="H7" s="31">
        <v>25000</v>
      </c>
      <c r="I7" s="31">
        <v>2500000</v>
      </c>
      <c r="J7" s="31"/>
      <c r="K7" s="56"/>
      <c r="L7" s="57"/>
      <c r="M7" s="57"/>
      <c r="N7" s="58"/>
      <c r="O7" s="154"/>
      <c r="P7" s="156">
        <f t="shared" ref="P7:R25" si="0">SUMIF($C$6:$K$6,P$6,$C7:$K7)</f>
        <v>50000</v>
      </c>
      <c r="Q7" s="156">
        <f t="shared" si="0"/>
        <v>2500000</v>
      </c>
      <c r="R7" s="156"/>
      <c r="S7" s="233"/>
    </row>
    <row r="8" spans="1:19" ht="16.5" hidden="1" customHeight="1">
      <c r="A8" s="319" t="s">
        <v>46</v>
      </c>
      <c r="B8" s="320"/>
      <c r="C8" s="35" t="e">
        <f>C7/D5*E5</f>
        <v>#DIV/0!</v>
      </c>
      <c r="D8" s="50" t="e">
        <f>D7/D5*E5</f>
        <v>#DIV/0!</v>
      </c>
      <c r="E8" s="195" t="e">
        <f>D8/C8</f>
        <v>#DIV/0!</v>
      </c>
      <c r="F8" s="132" t="e">
        <f>F7/D5*E5</f>
        <v>#DIV/0!</v>
      </c>
      <c r="G8" s="35" t="e">
        <f>G7/#REF!*#REF!</f>
        <v>#REF!</v>
      </c>
      <c r="H8" s="35" t="e">
        <f>H7/#REF!*#REF!</f>
        <v>#REF!</v>
      </c>
      <c r="I8" s="35" t="e">
        <f>I7/J5*K5</f>
        <v>#DIV/0!</v>
      </c>
      <c r="J8" s="50" t="e">
        <f>J7/J5*K5</f>
        <v>#DIV/0!</v>
      </c>
      <c r="K8" s="60" t="e">
        <f t="shared" ref="K8:K40" si="1">J8/I8</f>
        <v>#DIV/0!</v>
      </c>
      <c r="L8" s="61" t="e">
        <f t="shared" ref="L8:L39" si="2">SUMIF($C$6:$K$6,$L$6,C8:K8)</f>
        <v>#DIV/0!</v>
      </c>
      <c r="M8" s="62" t="e">
        <f t="shared" ref="M8:M39" si="3">SUMIF($C$6:$K$6,$M$6,C8:K8)</f>
        <v>#DIV/0!</v>
      </c>
      <c r="N8" s="63" t="e">
        <f t="shared" ref="N8" si="4">M8/L8</f>
        <v>#DIV/0!</v>
      </c>
      <c r="O8" s="155" t="e">
        <f>SUMIF($C$6:$K$6,$O$6,C8:K8)</f>
        <v>#DIV/0!</v>
      </c>
      <c r="P8" s="155" t="e">
        <f t="shared" si="0"/>
        <v>#REF!</v>
      </c>
      <c r="Q8" s="155" t="e">
        <f t="shared" si="0"/>
        <v>#DIV/0!</v>
      </c>
      <c r="R8" s="155" t="e">
        <f t="shared" si="0"/>
        <v>#DIV/0!</v>
      </c>
      <c r="S8" s="234" t="e">
        <f t="shared" ref="S8:S40" si="5">R8/Q8</f>
        <v>#DIV/0!</v>
      </c>
    </row>
    <row r="9" spans="1:19" s="14" customFormat="1" ht="30" customHeight="1">
      <c r="A9" s="300" t="s">
        <v>32</v>
      </c>
      <c r="B9" s="300"/>
      <c r="C9" s="39">
        <f t="shared" ref="C9:J9" si="6">SUM(C10:C39)</f>
        <v>19705</v>
      </c>
      <c r="D9" s="40">
        <f t="shared" si="6"/>
        <v>145</v>
      </c>
      <c r="E9" s="173">
        <f t="shared" si="6"/>
        <v>1</v>
      </c>
      <c r="F9" s="133">
        <f t="shared" si="6"/>
        <v>22</v>
      </c>
      <c r="G9" s="40">
        <f t="shared" si="6"/>
        <v>28715</v>
      </c>
      <c r="H9" s="40">
        <f t="shared" si="6"/>
        <v>30786</v>
      </c>
      <c r="I9" s="39">
        <f t="shared" si="6"/>
        <v>2532157</v>
      </c>
      <c r="J9" s="40">
        <f t="shared" si="6"/>
        <v>4072</v>
      </c>
      <c r="K9" s="41">
        <f t="shared" si="1"/>
        <v>1.6081151366206755E-3</v>
      </c>
      <c r="L9" s="59">
        <f t="shared" si="2"/>
        <v>19705</v>
      </c>
      <c r="M9" s="59">
        <f t="shared" si="3"/>
        <v>145</v>
      </c>
      <c r="N9" s="196">
        <f t="shared" ref="N9:N39" si="7">SUMIF($C$6:$K$6,$N$6,C9:K9)</f>
        <v>1</v>
      </c>
      <c r="O9" s="156">
        <f>SUMIF($C$6:$K$6,O$6,$C9:$K9)</f>
        <v>22</v>
      </c>
      <c r="P9" s="156">
        <f t="shared" si="0"/>
        <v>59501</v>
      </c>
      <c r="Q9" s="156">
        <f t="shared" si="0"/>
        <v>2532157</v>
      </c>
      <c r="R9" s="156">
        <f t="shared" si="0"/>
        <v>4072</v>
      </c>
      <c r="S9" s="235">
        <f t="shared" si="5"/>
        <v>1.6081151366206755E-3</v>
      </c>
    </row>
    <row r="10" spans="1:19" ht="15.75">
      <c r="A10" s="258">
        <v>44081</v>
      </c>
      <c r="B10" s="44" t="s">
        <v>37</v>
      </c>
      <c r="C10" s="248">
        <v>12701</v>
      </c>
      <c r="D10" s="248">
        <v>92</v>
      </c>
      <c r="E10" s="265">
        <v>0</v>
      </c>
      <c r="F10" s="266">
        <v>18</v>
      </c>
      <c r="G10" s="248">
        <v>28715</v>
      </c>
      <c r="H10" s="248">
        <v>30786</v>
      </c>
      <c r="I10" s="356">
        <v>2532157</v>
      </c>
      <c r="J10" s="356">
        <v>4072</v>
      </c>
      <c r="K10" s="359">
        <f t="shared" ref="K10" si="8">J10/I10</f>
        <v>1.6081151366206755E-3</v>
      </c>
      <c r="L10" s="61">
        <f t="shared" si="2"/>
        <v>12701</v>
      </c>
      <c r="M10" s="62">
        <f t="shared" si="3"/>
        <v>92</v>
      </c>
      <c r="N10" s="198">
        <f t="shared" si="7"/>
        <v>0</v>
      </c>
      <c r="O10" s="199">
        <f t="shared" ref="O10:O39" si="9">SUMIF($C$6:$K$6,$O$6,C10:K10)</f>
        <v>18</v>
      </c>
      <c r="P10" s="199">
        <f t="shared" si="0"/>
        <v>59501</v>
      </c>
      <c r="Q10" s="199">
        <f t="shared" si="0"/>
        <v>2532157</v>
      </c>
      <c r="R10" s="199">
        <f t="shared" si="0"/>
        <v>4072</v>
      </c>
      <c r="S10" s="236">
        <f t="shared" ref="S10:S15" si="10">R10/Q10</f>
        <v>1.6081151366206755E-3</v>
      </c>
    </row>
    <row r="11" spans="1:19" ht="15.75">
      <c r="A11" s="267">
        <v>44082</v>
      </c>
      <c r="B11" s="44" t="s">
        <v>38</v>
      </c>
      <c r="C11" s="35"/>
      <c r="D11" s="35"/>
      <c r="E11" s="200"/>
      <c r="F11" s="132"/>
      <c r="G11" s="35"/>
      <c r="H11" s="35"/>
      <c r="I11" s="357"/>
      <c r="J11" s="357"/>
      <c r="K11" s="360"/>
      <c r="L11" s="61">
        <f t="shared" si="2"/>
        <v>0</v>
      </c>
      <c r="M11" s="62">
        <f t="shared" si="3"/>
        <v>0</v>
      </c>
      <c r="N11" s="198">
        <f t="shared" si="7"/>
        <v>0</v>
      </c>
      <c r="O11" s="199">
        <f t="shared" si="9"/>
        <v>0</v>
      </c>
      <c r="P11" s="199">
        <f t="shared" si="0"/>
        <v>0</v>
      </c>
      <c r="Q11" s="199">
        <f t="shared" si="0"/>
        <v>0</v>
      </c>
      <c r="R11" s="199">
        <f t="shared" si="0"/>
        <v>0</v>
      </c>
      <c r="S11" s="236" t="e">
        <f t="shared" si="10"/>
        <v>#DIV/0!</v>
      </c>
    </row>
    <row r="12" spans="1:19" ht="15.75">
      <c r="A12" s="267">
        <v>44083</v>
      </c>
      <c r="B12" s="44" t="s">
        <v>39</v>
      </c>
      <c r="C12" s="35"/>
      <c r="D12" s="35"/>
      <c r="E12" s="200"/>
      <c r="F12" s="132"/>
      <c r="G12" s="35"/>
      <c r="H12" s="35"/>
      <c r="I12" s="357"/>
      <c r="J12" s="357"/>
      <c r="K12" s="360"/>
      <c r="L12" s="61">
        <f t="shared" si="2"/>
        <v>0</v>
      </c>
      <c r="M12" s="62">
        <f t="shared" si="3"/>
        <v>0</v>
      </c>
      <c r="N12" s="198">
        <f t="shared" si="7"/>
        <v>0</v>
      </c>
      <c r="O12" s="199">
        <f t="shared" si="9"/>
        <v>0</v>
      </c>
      <c r="P12" s="199">
        <f t="shared" si="0"/>
        <v>0</v>
      </c>
      <c r="Q12" s="199">
        <f t="shared" si="0"/>
        <v>0</v>
      </c>
      <c r="R12" s="199">
        <f t="shared" si="0"/>
        <v>0</v>
      </c>
      <c r="S12" s="236" t="e">
        <f t="shared" si="10"/>
        <v>#DIV/0!</v>
      </c>
    </row>
    <row r="13" spans="1:19" ht="15.75">
      <c r="A13" s="267">
        <v>44084</v>
      </c>
      <c r="B13" s="44" t="s">
        <v>33</v>
      </c>
      <c r="C13" s="35"/>
      <c r="D13" s="35"/>
      <c r="E13" s="200"/>
      <c r="F13" s="132"/>
      <c r="G13" s="35"/>
      <c r="H13" s="35"/>
      <c r="I13" s="357"/>
      <c r="J13" s="357"/>
      <c r="K13" s="360"/>
      <c r="L13" s="61">
        <f t="shared" si="2"/>
        <v>0</v>
      </c>
      <c r="M13" s="62">
        <f t="shared" si="3"/>
        <v>0</v>
      </c>
      <c r="N13" s="198">
        <f t="shared" si="7"/>
        <v>0</v>
      </c>
      <c r="O13" s="199">
        <f t="shared" si="9"/>
        <v>0</v>
      </c>
      <c r="P13" s="199">
        <f t="shared" si="0"/>
        <v>0</v>
      </c>
      <c r="Q13" s="199">
        <f t="shared" si="0"/>
        <v>0</v>
      </c>
      <c r="R13" s="199">
        <f t="shared" si="0"/>
        <v>0</v>
      </c>
      <c r="S13" s="236" t="e">
        <f t="shared" si="10"/>
        <v>#DIV/0!</v>
      </c>
    </row>
    <row r="14" spans="1:19" ht="15.75">
      <c r="A14" s="267">
        <v>44085</v>
      </c>
      <c r="B14" s="44" t="s">
        <v>34</v>
      </c>
      <c r="C14" s="35"/>
      <c r="D14" s="35"/>
      <c r="E14" s="200"/>
      <c r="F14" s="132"/>
      <c r="G14" s="35"/>
      <c r="H14" s="35"/>
      <c r="I14" s="357"/>
      <c r="J14" s="357"/>
      <c r="K14" s="360"/>
      <c r="L14" s="61">
        <f t="shared" si="2"/>
        <v>0</v>
      </c>
      <c r="M14" s="62">
        <f t="shared" si="3"/>
        <v>0</v>
      </c>
      <c r="N14" s="198">
        <f t="shared" si="7"/>
        <v>0</v>
      </c>
      <c r="O14" s="199">
        <f t="shared" si="9"/>
        <v>0</v>
      </c>
      <c r="P14" s="199">
        <f t="shared" si="0"/>
        <v>0</v>
      </c>
      <c r="Q14" s="199">
        <f t="shared" si="0"/>
        <v>0</v>
      </c>
      <c r="R14" s="199">
        <f t="shared" si="0"/>
        <v>0</v>
      </c>
      <c r="S14" s="236" t="e">
        <f t="shared" si="10"/>
        <v>#DIV/0!</v>
      </c>
    </row>
    <row r="15" spans="1:19" ht="15.75">
      <c r="A15" s="267">
        <v>44086</v>
      </c>
      <c r="B15" s="44" t="s">
        <v>35</v>
      </c>
      <c r="C15" s="35"/>
      <c r="D15" s="35"/>
      <c r="E15" s="200"/>
      <c r="F15" s="132"/>
      <c r="G15" s="35"/>
      <c r="H15" s="35"/>
      <c r="I15" s="357"/>
      <c r="J15" s="357"/>
      <c r="K15" s="360"/>
      <c r="L15" s="61">
        <f t="shared" si="2"/>
        <v>0</v>
      </c>
      <c r="M15" s="62">
        <f t="shared" si="3"/>
        <v>0</v>
      </c>
      <c r="N15" s="198">
        <f t="shared" si="7"/>
        <v>0</v>
      </c>
      <c r="O15" s="199">
        <f t="shared" si="9"/>
        <v>0</v>
      </c>
      <c r="P15" s="199">
        <f t="shared" si="0"/>
        <v>0</v>
      </c>
      <c r="Q15" s="199">
        <f t="shared" si="0"/>
        <v>0</v>
      </c>
      <c r="R15" s="199">
        <f t="shared" si="0"/>
        <v>0</v>
      </c>
      <c r="S15" s="236" t="e">
        <f t="shared" si="10"/>
        <v>#DIV/0!</v>
      </c>
    </row>
    <row r="16" spans="1:19" ht="15.75">
      <c r="A16" s="267">
        <v>44087</v>
      </c>
      <c r="B16" s="44" t="s">
        <v>36</v>
      </c>
      <c r="C16" s="35"/>
      <c r="D16" s="35"/>
      <c r="E16" s="200"/>
      <c r="F16" s="132"/>
      <c r="G16" s="35"/>
      <c r="H16" s="35"/>
      <c r="I16" s="357"/>
      <c r="J16" s="357"/>
      <c r="K16" s="360"/>
      <c r="L16" s="61">
        <f t="shared" si="2"/>
        <v>0</v>
      </c>
      <c r="M16" s="62">
        <f t="shared" si="3"/>
        <v>0</v>
      </c>
      <c r="N16" s="198">
        <f t="shared" si="7"/>
        <v>0</v>
      </c>
      <c r="O16" s="199">
        <f t="shared" si="9"/>
        <v>0</v>
      </c>
      <c r="P16" s="199">
        <f t="shared" si="0"/>
        <v>0</v>
      </c>
      <c r="Q16" s="199">
        <f t="shared" si="0"/>
        <v>0</v>
      </c>
      <c r="R16" s="199">
        <f t="shared" si="0"/>
        <v>0</v>
      </c>
      <c r="S16" s="236" t="e">
        <f t="shared" ref="S16:S39" si="11">R16/Q16</f>
        <v>#DIV/0!</v>
      </c>
    </row>
    <row r="17" spans="1:19" ht="15.75">
      <c r="A17" s="267">
        <v>44088</v>
      </c>
      <c r="B17" s="44" t="s">
        <v>37</v>
      </c>
      <c r="C17" s="248">
        <v>7004</v>
      </c>
      <c r="D17" s="248">
        <v>53</v>
      </c>
      <c r="E17" s="265">
        <v>1</v>
      </c>
      <c r="F17" s="266">
        <v>4</v>
      </c>
      <c r="G17" s="35"/>
      <c r="H17" s="35"/>
      <c r="I17" s="357"/>
      <c r="J17" s="357"/>
      <c r="K17" s="360"/>
      <c r="L17" s="61">
        <f t="shared" si="2"/>
        <v>7004</v>
      </c>
      <c r="M17" s="62">
        <f t="shared" si="3"/>
        <v>53</v>
      </c>
      <c r="N17" s="198">
        <f t="shared" si="7"/>
        <v>1</v>
      </c>
      <c r="O17" s="199">
        <f t="shared" si="9"/>
        <v>4</v>
      </c>
      <c r="P17" s="199">
        <f t="shared" si="0"/>
        <v>0</v>
      </c>
      <c r="Q17" s="199">
        <f t="shared" si="0"/>
        <v>0</v>
      </c>
      <c r="R17" s="199">
        <f t="shared" si="0"/>
        <v>0</v>
      </c>
      <c r="S17" s="236" t="e">
        <f t="shared" si="11"/>
        <v>#DIV/0!</v>
      </c>
    </row>
    <row r="18" spans="1:19" ht="15.75">
      <c r="A18" s="267">
        <v>44089</v>
      </c>
      <c r="B18" s="44" t="s">
        <v>38</v>
      </c>
      <c r="C18" s="35"/>
      <c r="D18" s="35"/>
      <c r="E18" s="200"/>
      <c r="F18" s="132"/>
      <c r="G18" s="35"/>
      <c r="H18" s="35"/>
      <c r="I18" s="357"/>
      <c r="J18" s="357"/>
      <c r="K18" s="360"/>
      <c r="L18" s="61">
        <f t="shared" si="2"/>
        <v>0</v>
      </c>
      <c r="M18" s="62">
        <f t="shared" si="3"/>
        <v>0</v>
      </c>
      <c r="N18" s="198">
        <f t="shared" si="7"/>
        <v>0</v>
      </c>
      <c r="O18" s="199">
        <f t="shared" si="9"/>
        <v>0</v>
      </c>
      <c r="P18" s="199">
        <f t="shared" si="0"/>
        <v>0</v>
      </c>
      <c r="Q18" s="199">
        <f t="shared" si="0"/>
        <v>0</v>
      </c>
      <c r="R18" s="199">
        <f t="shared" si="0"/>
        <v>0</v>
      </c>
      <c r="S18" s="236" t="e">
        <f t="shared" si="11"/>
        <v>#DIV/0!</v>
      </c>
    </row>
    <row r="19" spans="1:19" ht="15.75">
      <c r="A19" s="267">
        <v>44090</v>
      </c>
      <c r="B19" s="44" t="s">
        <v>39</v>
      </c>
      <c r="C19" s="35"/>
      <c r="D19" s="35"/>
      <c r="E19" s="200"/>
      <c r="F19" s="132"/>
      <c r="G19" s="35"/>
      <c r="H19" s="35"/>
      <c r="I19" s="357"/>
      <c r="J19" s="357"/>
      <c r="K19" s="360"/>
      <c r="L19" s="61">
        <f t="shared" si="2"/>
        <v>0</v>
      </c>
      <c r="M19" s="62">
        <f t="shared" si="3"/>
        <v>0</v>
      </c>
      <c r="N19" s="198">
        <f t="shared" si="7"/>
        <v>0</v>
      </c>
      <c r="O19" s="199">
        <f t="shared" si="9"/>
        <v>0</v>
      </c>
      <c r="P19" s="199">
        <f t="shared" si="0"/>
        <v>0</v>
      </c>
      <c r="Q19" s="199">
        <f t="shared" si="0"/>
        <v>0</v>
      </c>
      <c r="R19" s="199">
        <f t="shared" si="0"/>
        <v>0</v>
      </c>
      <c r="S19" s="236" t="e">
        <f t="shared" si="11"/>
        <v>#DIV/0!</v>
      </c>
    </row>
    <row r="20" spans="1:19" ht="15.75">
      <c r="A20" s="267">
        <v>44091</v>
      </c>
      <c r="B20" s="44" t="s">
        <v>33</v>
      </c>
      <c r="C20" s="35"/>
      <c r="D20" s="35"/>
      <c r="E20" s="200"/>
      <c r="F20" s="132"/>
      <c r="G20" s="35"/>
      <c r="H20" s="35"/>
      <c r="I20" s="357"/>
      <c r="J20" s="357"/>
      <c r="K20" s="360"/>
      <c r="L20" s="61">
        <f t="shared" si="2"/>
        <v>0</v>
      </c>
      <c r="M20" s="62">
        <f t="shared" si="3"/>
        <v>0</v>
      </c>
      <c r="N20" s="198">
        <f t="shared" si="7"/>
        <v>0</v>
      </c>
      <c r="O20" s="199">
        <f t="shared" si="9"/>
        <v>0</v>
      </c>
      <c r="P20" s="199">
        <f t="shared" si="0"/>
        <v>0</v>
      </c>
      <c r="Q20" s="199">
        <f t="shared" si="0"/>
        <v>0</v>
      </c>
      <c r="R20" s="199">
        <f t="shared" si="0"/>
        <v>0</v>
      </c>
      <c r="S20" s="236" t="e">
        <f t="shared" si="11"/>
        <v>#DIV/0!</v>
      </c>
    </row>
    <row r="21" spans="1:19" ht="15.75">
      <c r="A21" s="267">
        <v>44092</v>
      </c>
      <c r="B21" s="44" t="s">
        <v>34</v>
      </c>
      <c r="C21" s="35"/>
      <c r="D21" s="35"/>
      <c r="E21" s="200"/>
      <c r="F21" s="132"/>
      <c r="G21" s="35"/>
      <c r="H21" s="35"/>
      <c r="I21" s="357"/>
      <c r="J21" s="357"/>
      <c r="K21" s="360"/>
      <c r="L21" s="61">
        <f t="shared" si="2"/>
        <v>0</v>
      </c>
      <c r="M21" s="62">
        <f t="shared" si="3"/>
        <v>0</v>
      </c>
      <c r="N21" s="198">
        <f t="shared" si="7"/>
        <v>0</v>
      </c>
      <c r="O21" s="199">
        <f t="shared" si="9"/>
        <v>0</v>
      </c>
      <c r="P21" s="199">
        <f t="shared" si="0"/>
        <v>0</v>
      </c>
      <c r="Q21" s="199">
        <f t="shared" si="0"/>
        <v>0</v>
      </c>
      <c r="R21" s="199">
        <f t="shared" si="0"/>
        <v>0</v>
      </c>
      <c r="S21" s="236" t="e">
        <f t="shared" si="11"/>
        <v>#DIV/0!</v>
      </c>
    </row>
    <row r="22" spans="1:19" ht="15.75">
      <c r="A22" s="267">
        <v>44093</v>
      </c>
      <c r="B22" s="44" t="s">
        <v>35</v>
      </c>
      <c r="C22" s="35"/>
      <c r="D22" s="35"/>
      <c r="E22" s="200"/>
      <c r="F22" s="132"/>
      <c r="G22" s="35"/>
      <c r="H22" s="35"/>
      <c r="I22" s="357"/>
      <c r="J22" s="357"/>
      <c r="K22" s="360"/>
      <c r="L22" s="61">
        <f t="shared" si="2"/>
        <v>0</v>
      </c>
      <c r="M22" s="62">
        <f t="shared" si="3"/>
        <v>0</v>
      </c>
      <c r="N22" s="198">
        <f t="shared" si="7"/>
        <v>0</v>
      </c>
      <c r="O22" s="199">
        <f t="shared" si="9"/>
        <v>0</v>
      </c>
      <c r="P22" s="199">
        <f t="shared" si="0"/>
        <v>0</v>
      </c>
      <c r="Q22" s="199">
        <f t="shared" si="0"/>
        <v>0</v>
      </c>
      <c r="R22" s="199">
        <f t="shared" si="0"/>
        <v>0</v>
      </c>
      <c r="S22" s="236" t="e">
        <f t="shared" si="11"/>
        <v>#DIV/0!</v>
      </c>
    </row>
    <row r="23" spans="1:19" ht="15.75">
      <c r="A23" s="267">
        <v>44094</v>
      </c>
      <c r="B23" s="44" t="s">
        <v>36</v>
      </c>
      <c r="C23" s="35"/>
      <c r="D23" s="35"/>
      <c r="E23" s="200"/>
      <c r="F23" s="132"/>
      <c r="G23" s="35"/>
      <c r="H23" s="35"/>
      <c r="I23" s="357"/>
      <c r="J23" s="357"/>
      <c r="K23" s="360"/>
      <c r="L23" s="61">
        <f t="shared" si="2"/>
        <v>0</v>
      </c>
      <c r="M23" s="62">
        <f t="shared" si="3"/>
        <v>0</v>
      </c>
      <c r="N23" s="198">
        <f t="shared" si="7"/>
        <v>0</v>
      </c>
      <c r="O23" s="199">
        <f t="shared" si="9"/>
        <v>0</v>
      </c>
      <c r="P23" s="199">
        <f t="shared" si="0"/>
        <v>0</v>
      </c>
      <c r="Q23" s="199">
        <f t="shared" si="0"/>
        <v>0</v>
      </c>
      <c r="R23" s="199">
        <f t="shared" si="0"/>
        <v>0</v>
      </c>
      <c r="S23" s="236" t="e">
        <f t="shared" si="11"/>
        <v>#DIV/0!</v>
      </c>
    </row>
    <row r="24" spans="1:19" ht="15.75">
      <c r="A24" s="267">
        <v>44095</v>
      </c>
      <c r="B24" s="44" t="s">
        <v>37</v>
      </c>
      <c r="C24" s="35"/>
      <c r="D24" s="35"/>
      <c r="E24" s="200"/>
      <c r="F24" s="132"/>
      <c r="G24" s="35"/>
      <c r="H24" s="35"/>
      <c r="I24" s="357"/>
      <c r="J24" s="357"/>
      <c r="K24" s="360"/>
      <c r="L24" s="61">
        <f t="shared" si="2"/>
        <v>0</v>
      </c>
      <c r="M24" s="62">
        <f t="shared" si="3"/>
        <v>0</v>
      </c>
      <c r="N24" s="198">
        <f t="shared" si="7"/>
        <v>0</v>
      </c>
      <c r="O24" s="199">
        <f t="shared" si="9"/>
        <v>0</v>
      </c>
      <c r="P24" s="199">
        <f t="shared" si="0"/>
        <v>0</v>
      </c>
      <c r="Q24" s="199">
        <f t="shared" si="0"/>
        <v>0</v>
      </c>
      <c r="R24" s="199">
        <f t="shared" si="0"/>
        <v>0</v>
      </c>
      <c r="S24" s="236" t="e">
        <f t="shared" si="11"/>
        <v>#DIV/0!</v>
      </c>
    </row>
    <row r="25" spans="1:19" ht="15.75">
      <c r="A25" s="267">
        <v>44096</v>
      </c>
      <c r="B25" s="44" t="s">
        <v>38</v>
      </c>
      <c r="C25" s="35"/>
      <c r="D25" s="35"/>
      <c r="E25" s="200"/>
      <c r="F25" s="132"/>
      <c r="G25" s="35"/>
      <c r="H25" s="35"/>
      <c r="I25" s="357"/>
      <c r="J25" s="357"/>
      <c r="K25" s="360"/>
      <c r="L25" s="61">
        <f t="shared" si="2"/>
        <v>0</v>
      </c>
      <c r="M25" s="62">
        <f t="shared" si="3"/>
        <v>0</v>
      </c>
      <c r="N25" s="198">
        <f t="shared" si="7"/>
        <v>0</v>
      </c>
      <c r="O25" s="199">
        <f t="shared" si="9"/>
        <v>0</v>
      </c>
      <c r="P25" s="199">
        <f t="shared" si="0"/>
        <v>0</v>
      </c>
      <c r="Q25" s="199">
        <f t="shared" si="0"/>
        <v>0</v>
      </c>
      <c r="R25" s="199">
        <f t="shared" si="0"/>
        <v>0</v>
      </c>
      <c r="S25" s="236" t="e">
        <f t="shared" si="11"/>
        <v>#DIV/0!</v>
      </c>
    </row>
    <row r="26" spans="1:19" ht="15.75">
      <c r="A26" s="267">
        <v>44097</v>
      </c>
      <c r="B26" s="44" t="s">
        <v>39</v>
      </c>
      <c r="C26" s="35"/>
      <c r="D26" s="35"/>
      <c r="E26" s="200"/>
      <c r="F26" s="132"/>
      <c r="G26" s="35"/>
      <c r="H26" s="35"/>
      <c r="I26" s="357"/>
      <c r="J26" s="357"/>
      <c r="K26" s="360"/>
      <c r="L26" s="61">
        <f t="shared" si="2"/>
        <v>0</v>
      </c>
      <c r="M26" s="62">
        <f t="shared" si="3"/>
        <v>0</v>
      </c>
      <c r="N26" s="198">
        <f t="shared" si="7"/>
        <v>0</v>
      </c>
      <c r="O26" s="199">
        <f t="shared" si="9"/>
        <v>0</v>
      </c>
      <c r="P26" s="199">
        <f t="shared" ref="P26:R39" si="12">SUMIF($C$6:$K$6,P$6,$C26:$K26)</f>
        <v>0</v>
      </c>
      <c r="Q26" s="199">
        <f t="shared" si="12"/>
        <v>0</v>
      </c>
      <c r="R26" s="199">
        <f t="shared" si="12"/>
        <v>0</v>
      </c>
      <c r="S26" s="236" t="e">
        <f t="shared" si="11"/>
        <v>#DIV/0!</v>
      </c>
    </row>
    <row r="27" spans="1:19" ht="15.75">
      <c r="A27" s="267">
        <v>44098</v>
      </c>
      <c r="B27" s="44" t="s">
        <v>33</v>
      </c>
      <c r="C27" s="35"/>
      <c r="D27" s="35"/>
      <c r="E27" s="200"/>
      <c r="F27" s="132"/>
      <c r="G27" s="35"/>
      <c r="H27" s="35"/>
      <c r="I27" s="357"/>
      <c r="J27" s="357"/>
      <c r="K27" s="360"/>
      <c r="L27" s="61">
        <f t="shared" si="2"/>
        <v>0</v>
      </c>
      <c r="M27" s="62">
        <f t="shared" si="3"/>
        <v>0</v>
      </c>
      <c r="N27" s="198">
        <f t="shared" si="7"/>
        <v>0</v>
      </c>
      <c r="O27" s="199">
        <f t="shared" si="9"/>
        <v>0</v>
      </c>
      <c r="P27" s="199">
        <f t="shared" si="12"/>
        <v>0</v>
      </c>
      <c r="Q27" s="199">
        <f t="shared" si="12"/>
        <v>0</v>
      </c>
      <c r="R27" s="199">
        <f t="shared" si="12"/>
        <v>0</v>
      </c>
      <c r="S27" s="236" t="e">
        <f t="shared" si="11"/>
        <v>#DIV/0!</v>
      </c>
    </row>
    <row r="28" spans="1:19" ht="15.75">
      <c r="A28" s="267">
        <v>44099</v>
      </c>
      <c r="B28" s="44" t="s">
        <v>34</v>
      </c>
      <c r="C28" s="35"/>
      <c r="D28" s="35"/>
      <c r="E28" s="200"/>
      <c r="F28" s="132"/>
      <c r="G28" s="35"/>
      <c r="H28" s="35"/>
      <c r="I28" s="357"/>
      <c r="J28" s="357"/>
      <c r="K28" s="360"/>
      <c r="L28" s="61">
        <f t="shared" si="2"/>
        <v>0</v>
      </c>
      <c r="M28" s="62">
        <f t="shared" si="3"/>
        <v>0</v>
      </c>
      <c r="N28" s="198">
        <f t="shared" si="7"/>
        <v>0</v>
      </c>
      <c r="O28" s="199">
        <f t="shared" si="9"/>
        <v>0</v>
      </c>
      <c r="P28" s="199">
        <f t="shared" si="12"/>
        <v>0</v>
      </c>
      <c r="Q28" s="199">
        <f t="shared" si="12"/>
        <v>0</v>
      </c>
      <c r="R28" s="199">
        <f t="shared" si="12"/>
        <v>0</v>
      </c>
      <c r="S28" s="236" t="e">
        <f t="shared" si="11"/>
        <v>#DIV/0!</v>
      </c>
    </row>
    <row r="29" spans="1:19" ht="15.75">
      <c r="A29" s="267">
        <v>44100</v>
      </c>
      <c r="B29" s="44" t="s">
        <v>35</v>
      </c>
      <c r="C29" s="35"/>
      <c r="D29" s="35"/>
      <c r="E29" s="200"/>
      <c r="F29" s="132"/>
      <c r="G29" s="35"/>
      <c r="H29" s="35"/>
      <c r="I29" s="357"/>
      <c r="J29" s="357"/>
      <c r="K29" s="360"/>
      <c r="L29" s="61">
        <f t="shared" si="2"/>
        <v>0</v>
      </c>
      <c r="M29" s="62">
        <f t="shared" si="3"/>
        <v>0</v>
      </c>
      <c r="N29" s="198">
        <f t="shared" si="7"/>
        <v>0</v>
      </c>
      <c r="O29" s="199">
        <f t="shared" si="9"/>
        <v>0</v>
      </c>
      <c r="P29" s="199">
        <f t="shared" si="12"/>
        <v>0</v>
      </c>
      <c r="Q29" s="199">
        <f t="shared" si="12"/>
        <v>0</v>
      </c>
      <c r="R29" s="199">
        <f t="shared" si="12"/>
        <v>0</v>
      </c>
      <c r="S29" s="236" t="e">
        <f t="shared" si="11"/>
        <v>#DIV/0!</v>
      </c>
    </row>
    <row r="30" spans="1:19" ht="15.75">
      <c r="A30" s="267">
        <v>44101</v>
      </c>
      <c r="B30" s="44" t="s">
        <v>36</v>
      </c>
      <c r="C30" s="35"/>
      <c r="D30" s="35"/>
      <c r="E30" s="200"/>
      <c r="F30" s="132"/>
      <c r="G30" s="35"/>
      <c r="H30" s="35"/>
      <c r="I30" s="357"/>
      <c r="J30" s="357"/>
      <c r="K30" s="360"/>
      <c r="L30" s="61">
        <f t="shared" si="2"/>
        <v>0</v>
      </c>
      <c r="M30" s="62">
        <f t="shared" si="3"/>
        <v>0</v>
      </c>
      <c r="N30" s="198">
        <f t="shared" si="7"/>
        <v>0</v>
      </c>
      <c r="O30" s="199">
        <f t="shared" si="9"/>
        <v>0</v>
      </c>
      <c r="P30" s="199">
        <f t="shared" si="12"/>
        <v>0</v>
      </c>
      <c r="Q30" s="199">
        <f t="shared" si="12"/>
        <v>0</v>
      </c>
      <c r="R30" s="199">
        <f t="shared" si="12"/>
        <v>0</v>
      </c>
      <c r="S30" s="236" t="e">
        <f t="shared" si="11"/>
        <v>#DIV/0!</v>
      </c>
    </row>
    <row r="31" spans="1:19" ht="15.75">
      <c r="A31" s="267">
        <v>44102</v>
      </c>
      <c r="B31" s="44" t="s">
        <v>37</v>
      </c>
      <c r="C31" s="35"/>
      <c r="D31" s="35"/>
      <c r="E31" s="200"/>
      <c r="F31" s="132"/>
      <c r="G31" s="35"/>
      <c r="H31" s="35"/>
      <c r="I31" s="357"/>
      <c r="J31" s="357"/>
      <c r="K31" s="360"/>
      <c r="L31" s="61">
        <f t="shared" si="2"/>
        <v>0</v>
      </c>
      <c r="M31" s="62">
        <f t="shared" si="3"/>
        <v>0</v>
      </c>
      <c r="N31" s="198">
        <f t="shared" si="7"/>
        <v>0</v>
      </c>
      <c r="O31" s="199">
        <f t="shared" si="9"/>
        <v>0</v>
      </c>
      <c r="P31" s="199">
        <f t="shared" si="12"/>
        <v>0</v>
      </c>
      <c r="Q31" s="199">
        <f t="shared" si="12"/>
        <v>0</v>
      </c>
      <c r="R31" s="199">
        <f t="shared" si="12"/>
        <v>0</v>
      </c>
      <c r="S31" s="236" t="e">
        <f t="shared" si="11"/>
        <v>#DIV/0!</v>
      </c>
    </row>
    <row r="32" spans="1:19" ht="15.75">
      <c r="A32" s="267">
        <v>44103</v>
      </c>
      <c r="B32" s="44" t="s">
        <v>38</v>
      </c>
      <c r="C32" s="35"/>
      <c r="D32" s="35"/>
      <c r="E32" s="200"/>
      <c r="F32" s="132"/>
      <c r="G32" s="35"/>
      <c r="H32" s="35"/>
      <c r="I32" s="357"/>
      <c r="J32" s="357"/>
      <c r="K32" s="360"/>
      <c r="L32" s="61">
        <f t="shared" si="2"/>
        <v>0</v>
      </c>
      <c r="M32" s="62">
        <f t="shared" si="3"/>
        <v>0</v>
      </c>
      <c r="N32" s="198">
        <f t="shared" si="7"/>
        <v>0</v>
      </c>
      <c r="O32" s="199">
        <f t="shared" si="9"/>
        <v>0</v>
      </c>
      <c r="P32" s="199">
        <f t="shared" si="12"/>
        <v>0</v>
      </c>
      <c r="Q32" s="199">
        <f t="shared" si="12"/>
        <v>0</v>
      </c>
      <c r="R32" s="199">
        <f t="shared" si="12"/>
        <v>0</v>
      </c>
      <c r="S32" s="236" t="e">
        <f t="shared" si="11"/>
        <v>#DIV/0!</v>
      </c>
    </row>
    <row r="33" spans="1:19" ht="15.75">
      <c r="A33" s="267">
        <v>44104</v>
      </c>
      <c r="B33" s="44" t="s">
        <v>39</v>
      </c>
      <c r="C33" s="35"/>
      <c r="D33" s="35"/>
      <c r="E33" s="200"/>
      <c r="F33" s="132"/>
      <c r="G33" s="35"/>
      <c r="H33" s="35"/>
      <c r="I33" s="357"/>
      <c r="J33" s="357"/>
      <c r="K33" s="360"/>
      <c r="L33" s="61">
        <f t="shared" si="2"/>
        <v>0</v>
      </c>
      <c r="M33" s="62">
        <f t="shared" si="3"/>
        <v>0</v>
      </c>
      <c r="N33" s="198">
        <f t="shared" si="7"/>
        <v>0</v>
      </c>
      <c r="O33" s="199">
        <f t="shared" si="9"/>
        <v>0</v>
      </c>
      <c r="P33" s="199">
        <f t="shared" si="12"/>
        <v>0</v>
      </c>
      <c r="Q33" s="199">
        <f t="shared" si="12"/>
        <v>0</v>
      </c>
      <c r="R33" s="199">
        <f t="shared" si="12"/>
        <v>0</v>
      </c>
      <c r="S33" s="236" t="e">
        <f t="shared" si="11"/>
        <v>#DIV/0!</v>
      </c>
    </row>
    <row r="34" spans="1:19" ht="15.75">
      <c r="A34" s="267">
        <v>44105</v>
      </c>
      <c r="B34" s="44" t="s">
        <v>33</v>
      </c>
      <c r="C34" s="35"/>
      <c r="D34" s="35"/>
      <c r="E34" s="200"/>
      <c r="F34" s="132"/>
      <c r="G34" s="35"/>
      <c r="H34" s="35"/>
      <c r="I34" s="357"/>
      <c r="J34" s="357"/>
      <c r="K34" s="360"/>
      <c r="L34" s="61">
        <f t="shared" si="2"/>
        <v>0</v>
      </c>
      <c r="M34" s="62">
        <f t="shared" si="3"/>
        <v>0</v>
      </c>
      <c r="N34" s="198">
        <f t="shared" si="7"/>
        <v>0</v>
      </c>
      <c r="O34" s="199">
        <f t="shared" si="9"/>
        <v>0</v>
      </c>
      <c r="P34" s="199">
        <f t="shared" si="12"/>
        <v>0</v>
      </c>
      <c r="Q34" s="199">
        <f t="shared" si="12"/>
        <v>0</v>
      </c>
      <c r="R34" s="199">
        <f t="shared" si="12"/>
        <v>0</v>
      </c>
      <c r="S34" s="236" t="e">
        <f t="shared" si="11"/>
        <v>#DIV/0!</v>
      </c>
    </row>
    <row r="35" spans="1:19" ht="15.75">
      <c r="A35" s="267">
        <v>44106</v>
      </c>
      <c r="B35" s="44" t="s">
        <v>34</v>
      </c>
      <c r="C35" s="35"/>
      <c r="D35" s="35"/>
      <c r="E35" s="200"/>
      <c r="F35" s="132"/>
      <c r="G35" s="35"/>
      <c r="H35" s="35"/>
      <c r="I35" s="357"/>
      <c r="J35" s="357"/>
      <c r="K35" s="360"/>
      <c r="L35" s="61">
        <f t="shared" si="2"/>
        <v>0</v>
      </c>
      <c r="M35" s="62">
        <f t="shared" si="3"/>
        <v>0</v>
      </c>
      <c r="N35" s="198">
        <f t="shared" si="7"/>
        <v>0</v>
      </c>
      <c r="O35" s="199">
        <f t="shared" si="9"/>
        <v>0</v>
      </c>
      <c r="P35" s="199">
        <f t="shared" si="12"/>
        <v>0</v>
      </c>
      <c r="Q35" s="199">
        <f t="shared" si="12"/>
        <v>0</v>
      </c>
      <c r="R35" s="199">
        <f t="shared" si="12"/>
        <v>0</v>
      </c>
      <c r="S35" s="236" t="e">
        <f t="shared" si="11"/>
        <v>#DIV/0!</v>
      </c>
    </row>
    <row r="36" spans="1:19" ht="15.75">
      <c r="A36" s="267">
        <v>44107</v>
      </c>
      <c r="B36" s="44" t="s">
        <v>35</v>
      </c>
      <c r="C36" s="35"/>
      <c r="D36" s="35"/>
      <c r="E36" s="200"/>
      <c r="F36" s="132"/>
      <c r="G36" s="35"/>
      <c r="H36" s="35"/>
      <c r="I36" s="357"/>
      <c r="J36" s="357"/>
      <c r="K36" s="360"/>
      <c r="L36" s="61">
        <f t="shared" si="2"/>
        <v>0</v>
      </c>
      <c r="M36" s="62">
        <f t="shared" si="3"/>
        <v>0</v>
      </c>
      <c r="N36" s="198">
        <f t="shared" si="7"/>
        <v>0</v>
      </c>
      <c r="O36" s="199">
        <f t="shared" si="9"/>
        <v>0</v>
      </c>
      <c r="P36" s="199">
        <f t="shared" si="12"/>
        <v>0</v>
      </c>
      <c r="Q36" s="199">
        <f t="shared" si="12"/>
        <v>0</v>
      </c>
      <c r="R36" s="199">
        <f t="shared" si="12"/>
        <v>0</v>
      </c>
      <c r="S36" s="236" t="e">
        <f t="shared" si="11"/>
        <v>#DIV/0!</v>
      </c>
    </row>
    <row r="37" spans="1:19" ht="15.75">
      <c r="A37" s="267">
        <v>44108</v>
      </c>
      <c r="B37" s="44" t="s">
        <v>36</v>
      </c>
      <c r="C37" s="35"/>
      <c r="D37" s="35"/>
      <c r="E37" s="200"/>
      <c r="F37" s="132"/>
      <c r="G37" s="35"/>
      <c r="H37" s="35"/>
      <c r="I37" s="357"/>
      <c r="J37" s="357"/>
      <c r="K37" s="360"/>
      <c r="L37" s="61">
        <f t="shared" si="2"/>
        <v>0</v>
      </c>
      <c r="M37" s="62">
        <f t="shared" si="3"/>
        <v>0</v>
      </c>
      <c r="N37" s="198">
        <f t="shared" si="7"/>
        <v>0</v>
      </c>
      <c r="O37" s="199">
        <f t="shared" si="9"/>
        <v>0</v>
      </c>
      <c r="P37" s="199">
        <f t="shared" si="12"/>
        <v>0</v>
      </c>
      <c r="Q37" s="199">
        <f t="shared" si="12"/>
        <v>0</v>
      </c>
      <c r="R37" s="199">
        <f t="shared" si="12"/>
        <v>0</v>
      </c>
      <c r="S37" s="236" t="e">
        <f t="shared" si="11"/>
        <v>#DIV/0!</v>
      </c>
    </row>
    <row r="38" spans="1:19" ht="15.75">
      <c r="A38" s="267">
        <v>44109</v>
      </c>
      <c r="B38" s="44" t="s">
        <v>37</v>
      </c>
      <c r="C38" s="35"/>
      <c r="D38" s="35"/>
      <c r="E38" s="200"/>
      <c r="F38" s="132"/>
      <c r="G38" s="35"/>
      <c r="H38" s="35"/>
      <c r="I38" s="357"/>
      <c r="J38" s="357"/>
      <c r="K38" s="360"/>
      <c r="L38" s="61">
        <f t="shared" si="2"/>
        <v>0</v>
      </c>
      <c r="M38" s="62">
        <f t="shared" si="3"/>
        <v>0</v>
      </c>
      <c r="N38" s="198">
        <f t="shared" si="7"/>
        <v>0</v>
      </c>
      <c r="O38" s="199">
        <f t="shared" si="9"/>
        <v>0</v>
      </c>
      <c r="P38" s="199">
        <f t="shared" si="12"/>
        <v>0</v>
      </c>
      <c r="Q38" s="199">
        <f t="shared" si="12"/>
        <v>0</v>
      </c>
      <c r="R38" s="199">
        <f t="shared" si="12"/>
        <v>0</v>
      </c>
      <c r="S38" s="236" t="e">
        <f t="shared" si="11"/>
        <v>#DIV/0!</v>
      </c>
    </row>
    <row r="39" spans="1:19" ht="15.75">
      <c r="A39" s="267">
        <v>44110</v>
      </c>
      <c r="B39" s="44" t="s">
        <v>38</v>
      </c>
      <c r="C39" s="35"/>
      <c r="D39" s="35"/>
      <c r="E39" s="200"/>
      <c r="F39" s="132"/>
      <c r="G39" s="35"/>
      <c r="H39" s="35"/>
      <c r="I39" s="358"/>
      <c r="J39" s="358"/>
      <c r="K39" s="361"/>
      <c r="L39" s="61">
        <f t="shared" si="2"/>
        <v>0</v>
      </c>
      <c r="M39" s="62">
        <f t="shared" si="3"/>
        <v>0</v>
      </c>
      <c r="N39" s="198">
        <f t="shared" si="7"/>
        <v>0</v>
      </c>
      <c r="O39" s="199">
        <f t="shared" si="9"/>
        <v>0</v>
      </c>
      <c r="P39" s="199">
        <f t="shared" si="12"/>
        <v>0</v>
      </c>
      <c r="Q39" s="199">
        <f t="shared" si="12"/>
        <v>0</v>
      </c>
      <c r="R39" s="199">
        <f t="shared" si="12"/>
        <v>0</v>
      </c>
      <c r="S39" s="236" t="e">
        <f t="shared" si="11"/>
        <v>#DIV/0!</v>
      </c>
    </row>
    <row r="40" spans="1:19" s="16" customFormat="1" ht="30" customHeight="1">
      <c r="A40" s="302" t="s">
        <v>40</v>
      </c>
      <c r="B40" s="302"/>
      <c r="C40" s="67">
        <f t="shared" ref="C40:J40" si="13">SUM(C10:C39)</f>
        <v>19705</v>
      </c>
      <c r="D40" s="67">
        <f t="shared" si="13"/>
        <v>145</v>
      </c>
      <c r="E40" s="174">
        <f t="shared" si="13"/>
        <v>1</v>
      </c>
      <c r="F40" s="135">
        <f t="shared" si="13"/>
        <v>22</v>
      </c>
      <c r="G40" s="67">
        <f t="shared" si="13"/>
        <v>28715</v>
      </c>
      <c r="H40" s="67">
        <f t="shared" si="13"/>
        <v>30786</v>
      </c>
      <c r="I40" s="67">
        <f t="shared" si="13"/>
        <v>2532157</v>
      </c>
      <c r="J40" s="67">
        <f t="shared" si="13"/>
        <v>4072</v>
      </c>
      <c r="K40" s="48">
        <f t="shared" si="1"/>
        <v>1.6081151366206755E-3</v>
      </c>
      <c r="L40" s="67">
        <f t="shared" ref="L40:R40" si="14">SUM(L10:L39)</f>
        <v>19705</v>
      </c>
      <c r="M40" s="67">
        <f t="shared" si="14"/>
        <v>145</v>
      </c>
      <c r="N40" s="201">
        <f t="shared" si="14"/>
        <v>1</v>
      </c>
      <c r="O40" s="201">
        <f t="shared" si="14"/>
        <v>22</v>
      </c>
      <c r="P40" s="201">
        <f t="shared" si="14"/>
        <v>59501</v>
      </c>
      <c r="Q40" s="201">
        <f t="shared" si="14"/>
        <v>2532157</v>
      </c>
      <c r="R40" s="201">
        <f t="shared" si="14"/>
        <v>4072</v>
      </c>
      <c r="S40" s="49">
        <f t="shared" si="5"/>
        <v>1.6081151366206755E-3</v>
      </c>
    </row>
    <row r="41" spans="1:19" s="203" customFormat="1" ht="30" customHeight="1">
      <c r="A41" s="318" t="s">
        <v>47</v>
      </c>
      <c r="B41" s="318"/>
      <c r="C41" s="202"/>
      <c r="D41" s="202"/>
      <c r="E41" s="202"/>
      <c r="F41" s="202"/>
      <c r="G41" s="202">
        <f t="shared" ref="G41:H41" si="15">G9/G7</f>
        <v>1.1486000000000001</v>
      </c>
      <c r="H41" s="202">
        <f t="shared" si="15"/>
        <v>1.2314400000000001</v>
      </c>
      <c r="I41" s="202">
        <f>I9/I7</f>
        <v>1.0128628</v>
      </c>
      <c r="J41" s="202"/>
      <c r="K41" s="202"/>
      <c r="L41" s="202"/>
      <c r="M41" s="202"/>
      <c r="N41" s="202"/>
      <c r="O41" s="202"/>
      <c r="P41" s="202">
        <f t="shared" ref="P41:Q41" si="16">P9/P7</f>
        <v>1.1900200000000001</v>
      </c>
      <c r="Q41" s="202">
        <f t="shared" si="16"/>
        <v>1.0128628</v>
      </c>
      <c r="R41" s="202"/>
      <c r="S41" s="49"/>
    </row>
    <row r="43" spans="1:19" ht="15">
      <c r="B43" s="17"/>
      <c r="C43" s="20"/>
      <c r="D43" s="20"/>
      <c r="E43" s="21"/>
      <c r="F43" s="20"/>
      <c r="G43" s="20"/>
      <c r="H43" s="20"/>
      <c r="I43" s="20"/>
      <c r="J43" s="20"/>
      <c r="K43" s="21"/>
      <c r="O43" s="20"/>
      <c r="P43" s="20"/>
      <c r="Q43" s="20"/>
      <c r="R43" s="20"/>
      <c r="S43" s="237"/>
    </row>
    <row r="44" spans="1:19" ht="15">
      <c r="B44" s="17"/>
      <c r="C44" s="20"/>
      <c r="D44" s="20"/>
      <c r="E44" s="21"/>
      <c r="F44" s="20"/>
      <c r="G44" s="20"/>
      <c r="H44" s="20"/>
      <c r="I44" s="20"/>
      <c r="J44" s="20"/>
      <c r="K44" s="21"/>
      <c r="O44" s="20"/>
      <c r="P44" s="20"/>
      <c r="Q44" s="20"/>
      <c r="R44" s="20"/>
      <c r="S44" s="237"/>
    </row>
    <row r="45" spans="1:19" ht="15">
      <c r="B45" s="17"/>
      <c r="C45" s="20"/>
      <c r="D45" s="20"/>
      <c r="E45" s="21"/>
      <c r="F45" s="20"/>
      <c r="G45" s="20"/>
      <c r="H45" s="20"/>
      <c r="I45" s="20"/>
      <c r="J45" s="20"/>
      <c r="K45" s="21"/>
      <c r="O45" s="20"/>
      <c r="P45" s="20"/>
      <c r="Q45" s="20"/>
      <c r="R45" s="20"/>
      <c r="S45" s="237"/>
    </row>
    <row r="46" spans="1:19" ht="15">
      <c r="B46" s="17"/>
      <c r="C46" s="20"/>
      <c r="D46" s="20"/>
      <c r="E46" s="21"/>
      <c r="F46" s="20"/>
      <c r="G46" s="20"/>
      <c r="H46" s="20"/>
      <c r="I46" s="20"/>
      <c r="J46" s="20"/>
      <c r="K46" s="21"/>
      <c r="O46" s="20"/>
      <c r="P46" s="20"/>
      <c r="Q46" s="20"/>
      <c r="R46" s="20"/>
      <c r="S46" s="237"/>
    </row>
    <row r="47" spans="1:19" ht="15">
      <c r="B47" s="17"/>
      <c r="C47" s="20"/>
      <c r="D47" s="20"/>
      <c r="E47" s="21"/>
      <c r="F47" s="20"/>
      <c r="G47" s="20"/>
      <c r="H47" s="20"/>
      <c r="I47" s="20"/>
      <c r="J47" s="20"/>
      <c r="K47" s="21"/>
      <c r="O47" s="20"/>
      <c r="P47" s="20"/>
      <c r="Q47" s="20"/>
      <c r="R47" s="20"/>
      <c r="S47" s="237"/>
    </row>
  </sheetData>
  <mergeCells count="23">
    <mergeCell ref="A41:B41"/>
    <mergeCell ref="A4:B4"/>
    <mergeCell ref="C4:F4"/>
    <mergeCell ref="I4:K4"/>
    <mergeCell ref="A8:B8"/>
    <mergeCell ref="A9:B9"/>
    <mergeCell ref="A40:B40"/>
    <mergeCell ref="I10:I39"/>
    <mergeCell ref="J10:J39"/>
    <mergeCell ref="K10:K39"/>
    <mergeCell ref="L4:S4"/>
    <mergeCell ref="A5:B5"/>
    <mergeCell ref="L5:S5"/>
    <mergeCell ref="A6:B6"/>
    <mergeCell ref="A7:B7"/>
    <mergeCell ref="A1:B1"/>
    <mergeCell ref="C1:S1"/>
    <mergeCell ref="A2:B2"/>
    <mergeCell ref="C2:S2"/>
    <mergeCell ref="A3:B3"/>
    <mergeCell ref="C3:F3"/>
    <mergeCell ref="I3:K3"/>
    <mergeCell ref="L3:S3"/>
  </mergeCells>
  <phoneticPr fontId="3" type="noConversion"/>
  <conditionalFormatting sqref="K9 E9">
    <cfRule type="cellIs" dxfId="70" priority="11" stopIfTrue="1" operator="lessThan">
      <formula>E7</formula>
    </cfRule>
  </conditionalFormatting>
  <conditionalFormatting sqref="D9 J9">
    <cfRule type="cellIs" dxfId="69" priority="13" stopIfTrue="1" operator="lessThan">
      <formula>D7</formula>
    </cfRule>
  </conditionalFormatting>
  <conditionalFormatting sqref="N40 K40 E40">
    <cfRule type="cellIs" dxfId="68" priority="14" stopIfTrue="1" operator="lessThanOrEqual">
      <formula>E7</formula>
    </cfRule>
  </conditionalFormatting>
  <conditionalFormatting sqref="C40:D40 S40 L40:M40 F40 H40:J40">
    <cfRule type="cellIs" dxfId="67" priority="15" stopIfTrue="1" operator="lessThan">
      <formula>C7</formula>
    </cfRule>
  </conditionalFormatting>
  <conditionalFormatting sqref="C41:F41 I41:S41">
    <cfRule type="cellIs" dxfId="66" priority="16" stopIfTrue="1" operator="lessThan">
      <formula>1</formula>
    </cfRule>
  </conditionalFormatting>
  <conditionalFormatting sqref="L9">
    <cfRule type="cellIs" dxfId="65" priority="17" stopIfTrue="1" operator="lessThan">
      <formula>#REF!</formula>
    </cfRule>
  </conditionalFormatting>
  <conditionalFormatting sqref="M9:S9">
    <cfRule type="cellIs" dxfId="64" priority="12" stopIfTrue="1" operator="lessThan">
      <formula>M7</formula>
    </cfRule>
  </conditionalFormatting>
  <conditionalFormatting sqref="C9:D9 F9 H9:J9">
    <cfRule type="cellIs" dxfId="63" priority="18" stopIfTrue="1" operator="lessThan">
      <formula>C8</formula>
    </cfRule>
  </conditionalFormatting>
  <conditionalFormatting sqref="H9">
    <cfRule type="cellIs" dxfId="62" priority="10" stopIfTrue="1" operator="lessThan">
      <formula>H7</formula>
    </cfRule>
  </conditionalFormatting>
  <conditionalFormatting sqref="P7:R7">
    <cfRule type="cellIs" dxfId="61" priority="9" stopIfTrue="1" operator="lessThan">
      <formula>P5</formula>
    </cfRule>
  </conditionalFormatting>
  <conditionalFormatting sqref="O40:R40">
    <cfRule type="cellIs" dxfId="60" priority="7" stopIfTrue="1" operator="lessThanOrEqual">
      <formula>O7</formula>
    </cfRule>
  </conditionalFormatting>
  <conditionalFormatting sqref="G40">
    <cfRule type="cellIs" dxfId="59" priority="3" stopIfTrue="1" operator="lessThan">
      <formula>G7</formula>
    </cfRule>
  </conditionalFormatting>
  <conditionalFormatting sqref="G9">
    <cfRule type="cellIs" dxfId="58" priority="5" stopIfTrue="1" operator="lessThan">
      <formula>G8</formula>
    </cfRule>
  </conditionalFormatting>
  <conditionalFormatting sqref="G9">
    <cfRule type="cellIs" dxfId="57" priority="2" stopIfTrue="1" operator="lessThan">
      <formula>G7</formula>
    </cfRule>
  </conditionalFormatting>
  <conditionalFormatting sqref="G41:H41">
    <cfRule type="cellIs" dxfId="56" priority="1" stopIfTrue="1" operator="lessThan">
      <formula>1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9"/>
  <sheetViews>
    <sheetView zoomScale="70" workbookViewId="0">
      <pane xSplit="2" ySplit="9" topLeftCell="C10" activePane="bottomRight" state="frozen"/>
      <selection activeCell="T18" sqref="T18"/>
      <selection pane="topRight" activeCell="T18" sqref="T18"/>
      <selection pane="bottomLeft" activeCell="T18" sqref="T18"/>
      <selection pane="bottomRight" activeCell="G22" sqref="G22"/>
    </sheetView>
  </sheetViews>
  <sheetFormatPr defaultColWidth="12.3984375" defaultRowHeight="13.5"/>
  <cols>
    <col min="1" max="2" width="12.3984375" style="12" customWidth="1"/>
    <col min="3" max="3" width="14.265625" style="22" customWidth="1"/>
    <col min="4" max="4" width="11.1328125" style="22" customWidth="1"/>
    <col min="5" max="5" width="12.3984375" style="23" customWidth="1"/>
    <col min="6" max="6" width="14.59765625" style="22" bestFit="1" customWidth="1"/>
    <col min="7" max="7" width="19.46484375" style="22" customWidth="1"/>
    <col min="8" max="8" width="14.265625" style="22" customWidth="1"/>
    <col min="9" max="9" width="11.1328125" style="22" customWidth="1"/>
    <col min="10" max="10" width="12.3984375" style="23" customWidth="1"/>
    <col min="11" max="11" width="14.59765625" style="22" bestFit="1" customWidth="1"/>
    <col min="12" max="12" width="14.59765625" style="22" customWidth="1"/>
    <col min="13" max="13" width="28.265625" style="22" customWidth="1"/>
    <col min="14" max="14" width="16" style="22" customWidth="1"/>
    <col min="15" max="15" width="13.796875" style="22" bestFit="1" customWidth="1"/>
    <col min="16" max="16" width="12.3984375" style="23" customWidth="1"/>
    <col min="17" max="17" width="16" style="22" customWidth="1"/>
    <col min="18" max="18" width="13.796875" style="22" bestFit="1" customWidth="1"/>
    <col min="19" max="19" width="12.3984375" style="23" customWidth="1"/>
    <col min="20" max="20" width="19" style="22" bestFit="1" customWidth="1"/>
    <col min="21" max="21" width="13.796875" style="22" bestFit="1" customWidth="1"/>
    <col min="22" max="22" width="12.3984375" style="23" customWidth="1"/>
    <col min="23" max="23" width="19" style="22" bestFit="1" customWidth="1"/>
    <col min="24" max="24" width="13.796875" style="22" bestFit="1" customWidth="1"/>
    <col min="25" max="25" width="12.3984375" style="23" customWidth="1"/>
    <col min="26" max="26" width="16" style="22" customWidth="1"/>
    <col min="27" max="27" width="13.796875" style="22" bestFit="1" customWidth="1"/>
    <col min="28" max="28" width="12.3984375" style="23" customWidth="1"/>
    <col min="29" max="29" width="16" style="22" customWidth="1"/>
    <col min="30" max="30" width="13.796875" style="22" bestFit="1" customWidth="1"/>
    <col min="31" max="31" width="12.3984375" style="23" customWidth="1"/>
    <col min="32" max="32" width="17.19921875" style="22" bestFit="1" customWidth="1"/>
    <col min="33" max="33" width="12.3984375" style="22" customWidth="1"/>
    <col min="34" max="34" width="12.3984375" style="23" customWidth="1"/>
    <col min="35" max="35" width="14.59765625" style="22" bestFit="1" customWidth="1"/>
    <col min="36" max="36" width="14.59765625" style="22" customWidth="1"/>
    <col min="37" max="37" width="17.59765625" style="22" bestFit="1" customWidth="1"/>
    <col min="38" max="38" width="14.59765625" style="22" customWidth="1"/>
    <col min="39" max="39" width="14.59765625" style="238" customWidth="1"/>
    <col min="40" max="40" width="14.59765625" style="22" customWidth="1"/>
    <col min="41" max="274" width="12.3984375" style="12"/>
    <col min="275" max="276" width="12.3984375" style="12" customWidth="1"/>
    <col min="277" max="277" width="23.3984375" style="12" bestFit="1" customWidth="1"/>
    <col min="278" max="278" width="12.86328125" style="12" bestFit="1" customWidth="1"/>
    <col min="279" max="281" width="12.3984375" style="12" customWidth="1"/>
    <col min="282" max="282" width="23.3984375" style="12" bestFit="1" customWidth="1"/>
    <col min="283" max="283" width="12.86328125" style="12" bestFit="1" customWidth="1"/>
    <col min="284" max="286" width="12.3984375" style="12" customWidth="1"/>
    <col min="287" max="287" width="23.3984375" style="12" bestFit="1" customWidth="1"/>
    <col min="288" max="288" width="12.86328125" style="12" bestFit="1" customWidth="1"/>
    <col min="289" max="291" width="12.3984375" style="12" customWidth="1"/>
    <col min="292" max="292" width="18.59765625" style="12" customWidth="1"/>
    <col min="293" max="294" width="12.3984375" style="12" customWidth="1"/>
    <col min="295" max="295" width="15.3984375" style="12" customWidth="1"/>
    <col min="296" max="296" width="12.3984375" style="12" customWidth="1"/>
    <col min="297" max="530" width="12.3984375" style="12"/>
    <col min="531" max="532" width="12.3984375" style="12" customWidth="1"/>
    <col min="533" max="533" width="23.3984375" style="12" bestFit="1" customWidth="1"/>
    <col min="534" max="534" width="12.86328125" style="12" bestFit="1" customWidth="1"/>
    <col min="535" max="537" width="12.3984375" style="12" customWidth="1"/>
    <col min="538" max="538" width="23.3984375" style="12" bestFit="1" customWidth="1"/>
    <col min="539" max="539" width="12.86328125" style="12" bestFit="1" customWidth="1"/>
    <col min="540" max="542" width="12.3984375" style="12" customWidth="1"/>
    <col min="543" max="543" width="23.3984375" style="12" bestFit="1" customWidth="1"/>
    <col min="544" max="544" width="12.86328125" style="12" bestFit="1" customWidth="1"/>
    <col min="545" max="547" width="12.3984375" style="12" customWidth="1"/>
    <col min="548" max="548" width="18.59765625" style="12" customWidth="1"/>
    <col min="549" max="550" width="12.3984375" style="12" customWidth="1"/>
    <col min="551" max="551" width="15.3984375" style="12" customWidth="1"/>
    <col min="552" max="552" width="12.3984375" style="12" customWidth="1"/>
    <col min="553" max="786" width="12.3984375" style="12"/>
    <col min="787" max="788" width="12.3984375" style="12" customWidth="1"/>
    <col min="789" max="789" width="23.3984375" style="12" bestFit="1" customWidth="1"/>
    <col min="790" max="790" width="12.86328125" style="12" bestFit="1" customWidth="1"/>
    <col min="791" max="793" width="12.3984375" style="12" customWidth="1"/>
    <col min="794" max="794" width="23.3984375" style="12" bestFit="1" customWidth="1"/>
    <col min="795" max="795" width="12.86328125" style="12" bestFit="1" customWidth="1"/>
    <col min="796" max="798" width="12.3984375" style="12" customWidth="1"/>
    <col min="799" max="799" width="23.3984375" style="12" bestFit="1" customWidth="1"/>
    <col min="800" max="800" width="12.86328125" style="12" bestFit="1" customWidth="1"/>
    <col min="801" max="803" width="12.3984375" style="12" customWidth="1"/>
    <col min="804" max="804" width="18.59765625" style="12" customWidth="1"/>
    <col min="805" max="806" width="12.3984375" style="12" customWidth="1"/>
    <col min="807" max="807" width="15.3984375" style="12" customWidth="1"/>
    <col min="808" max="808" width="12.3984375" style="12" customWidth="1"/>
    <col min="809" max="1042" width="12.3984375" style="12"/>
    <col min="1043" max="1044" width="12.3984375" style="12" customWidth="1"/>
    <col min="1045" max="1045" width="23.3984375" style="12" bestFit="1" customWidth="1"/>
    <col min="1046" max="1046" width="12.86328125" style="12" bestFit="1" customWidth="1"/>
    <col min="1047" max="1049" width="12.3984375" style="12" customWidth="1"/>
    <col min="1050" max="1050" width="23.3984375" style="12" bestFit="1" customWidth="1"/>
    <col min="1051" max="1051" width="12.86328125" style="12" bestFit="1" customWidth="1"/>
    <col min="1052" max="1054" width="12.3984375" style="12" customWidth="1"/>
    <col min="1055" max="1055" width="23.3984375" style="12" bestFit="1" customWidth="1"/>
    <col min="1056" max="1056" width="12.86328125" style="12" bestFit="1" customWidth="1"/>
    <col min="1057" max="1059" width="12.3984375" style="12" customWidth="1"/>
    <col min="1060" max="1060" width="18.59765625" style="12" customWidth="1"/>
    <col min="1061" max="1062" width="12.3984375" style="12" customWidth="1"/>
    <col min="1063" max="1063" width="15.3984375" style="12" customWidth="1"/>
    <col min="1064" max="1064" width="12.3984375" style="12" customWidth="1"/>
    <col min="1065" max="1298" width="12.3984375" style="12"/>
    <col min="1299" max="1300" width="12.3984375" style="12" customWidth="1"/>
    <col min="1301" max="1301" width="23.3984375" style="12" bestFit="1" customWidth="1"/>
    <col min="1302" max="1302" width="12.86328125" style="12" bestFit="1" customWidth="1"/>
    <col min="1303" max="1305" width="12.3984375" style="12" customWidth="1"/>
    <col min="1306" max="1306" width="23.3984375" style="12" bestFit="1" customWidth="1"/>
    <col min="1307" max="1307" width="12.86328125" style="12" bestFit="1" customWidth="1"/>
    <col min="1308" max="1310" width="12.3984375" style="12" customWidth="1"/>
    <col min="1311" max="1311" width="23.3984375" style="12" bestFit="1" customWidth="1"/>
    <col min="1312" max="1312" width="12.86328125" style="12" bestFit="1" customWidth="1"/>
    <col min="1313" max="1315" width="12.3984375" style="12" customWidth="1"/>
    <col min="1316" max="1316" width="18.59765625" style="12" customWidth="1"/>
    <col min="1317" max="1318" width="12.3984375" style="12" customWidth="1"/>
    <col min="1319" max="1319" width="15.3984375" style="12" customWidth="1"/>
    <col min="1320" max="1320" width="12.3984375" style="12" customWidth="1"/>
    <col min="1321" max="1554" width="12.3984375" style="12"/>
    <col min="1555" max="1556" width="12.3984375" style="12" customWidth="1"/>
    <col min="1557" max="1557" width="23.3984375" style="12" bestFit="1" customWidth="1"/>
    <col min="1558" max="1558" width="12.86328125" style="12" bestFit="1" customWidth="1"/>
    <col min="1559" max="1561" width="12.3984375" style="12" customWidth="1"/>
    <col min="1562" max="1562" width="23.3984375" style="12" bestFit="1" customWidth="1"/>
    <col min="1563" max="1563" width="12.86328125" style="12" bestFit="1" customWidth="1"/>
    <col min="1564" max="1566" width="12.3984375" style="12" customWidth="1"/>
    <col min="1567" max="1567" width="23.3984375" style="12" bestFit="1" customWidth="1"/>
    <col min="1568" max="1568" width="12.86328125" style="12" bestFit="1" customWidth="1"/>
    <col min="1569" max="1571" width="12.3984375" style="12" customWidth="1"/>
    <col min="1572" max="1572" width="18.59765625" style="12" customWidth="1"/>
    <col min="1573" max="1574" width="12.3984375" style="12" customWidth="1"/>
    <col min="1575" max="1575" width="15.3984375" style="12" customWidth="1"/>
    <col min="1576" max="1576" width="12.3984375" style="12" customWidth="1"/>
    <col min="1577" max="1810" width="12.3984375" style="12"/>
    <col min="1811" max="1812" width="12.3984375" style="12" customWidth="1"/>
    <col min="1813" max="1813" width="23.3984375" style="12" bestFit="1" customWidth="1"/>
    <col min="1814" max="1814" width="12.86328125" style="12" bestFit="1" customWidth="1"/>
    <col min="1815" max="1817" width="12.3984375" style="12" customWidth="1"/>
    <col min="1818" max="1818" width="23.3984375" style="12" bestFit="1" customWidth="1"/>
    <col min="1819" max="1819" width="12.86328125" style="12" bestFit="1" customWidth="1"/>
    <col min="1820" max="1822" width="12.3984375" style="12" customWidth="1"/>
    <col min="1823" max="1823" width="23.3984375" style="12" bestFit="1" customWidth="1"/>
    <col min="1824" max="1824" width="12.86328125" style="12" bestFit="1" customWidth="1"/>
    <col min="1825" max="1827" width="12.3984375" style="12" customWidth="1"/>
    <col min="1828" max="1828" width="18.59765625" style="12" customWidth="1"/>
    <col min="1829" max="1830" width="12.3984375" style="12" customWidth="1"/>
    <col min="1831" max="1831" width="15.3984375" style="12" customWidth="1"/>
    <col min="1832" max="1832" width="12.3984375" style="12" customWidth="1"/>
    <col min="1833" max="2066" width="12.3984375" style="12"/>
    <col min="2067" max="2068" width="12.3984375" style="12" customWidth="1"/>
    <col min="2069" max="2069" width="23.3984375" style="12" bestFit="1" customWidth="1"/>
    <col min="2070" max="2070" width="12.86328125" style="12" bestFit="1" customWidth="1"/>
    <col min="2071" max="2073" width="12.3984375" style="12" customWidth="1"/>
    <col min="2074" max="2074" width="23.3984375" style="12" bestFit="1" customWidth="1"/>
    <col min="2075" max="2075" width="12.86328125" style="12" bestFit="1" customWidth="1"/>
    <col min="2076" max="2078" width="12.3984375" style="12" customWidth="1"/>
    <col min="2079" max="2079" width="23.3984375" style="12" bestFit="1" customWidth="1"/>
    <col min="2080" max="2080" width="12.86328125" style="12" bestFit="1" customWidth="1"/>
    <col min="2081" max="2083" width="12.3984375" style="12" customWidth="1"/>
    <col min="2084" max="2084" width="18.59765625" style="12" customWidth="1"/>
    <col min="2085" max="2086" width="12.3984375" style="12" customWidth="1"/>
    <col min="2087" max="2087" width="15.3984375" style="12" customWidth="1"/>
    <col min="2088" max="2088" width="12.3984375" style="12" customWidth="1"/>
    <col min="2089" max="2322" width="12.3984375" style="12"/>
    <col min="2323" max="2324" width="12.3984375" style="12" customWidth="1"/>
    <col min="2325" max="2325" width="23.3984375" style="12" bestFit="1" customWidth="1"/>
    <col min="2326" max="2326" width="12.86328125" style="12" bestFit="1" customWidth="1"/>
    <col min="2327" max="2329" width="12.3984375" style="12" customWidth="1"/>
    <col min="2330" max="2330" width="23.3984375" style="12" bestFit="1" customWidth="1"/>
    <col min="2331" max="2331" width="12.86328125" style="12" bestFit="1" customWidth="1"/>
    <col min="2332" max="2334" width="12.3984375" style="12" customWidth="1"/>
    <col min="2335" max="2335" width="23.3984375" style="12" bestFit="1" customWidth="1"/>
    <col min="2336" max="2336" width="12.86328125" style="12" bestFit="1" customWidth="1"/>
    <col min="2337" max="2339" width="12.3984375" style="12" customWidth="1"/>
    <col min="2340" max="2340" width="18.59765625" style="12" customWidth="1"/>
    <col min="2341" max="2342" width="12.3984375" style="12" customWidth="1"/>
    <col min="2343" max="2343" width="15.3984375" style="12" customWidth="1"/>
    <col min="2344" max="2344" width="12.3984375" style="12" customWidth="1"/>
    <col min="2345" max="2578" width="12.3984375" style="12"/>
    <col min="2579" max="2580" width="12.3984375" style="12" customWidth="1"/>
    <col min="2581" max="2581" width="23.3984375" style="12" bestFit="1" customWidth="1"/>
    <col min="2582" max="2582" width="12.86328125" style="12" bestFit="1" customWidth="1"/>
    <col min="2583" max="2585" width="12.3984375" style="12" customWidth="1"/>
    <col min="2586" max="2586" width="23.3984375" style="12" bestFit="1" customWidth="1"/>
    <col min="2587" max="2587" width="12.86328125" style="12" bestFit="1" customWidth="1"/>
    <col min="2588" max="2590" width="12.3984375" style="12" customWidth="1"/>
    <col min="2591" max="2591" width="23.3984375" style="12" bestFit="1" customWidth="1"/>
    <col min="2592" max="2592" width="12.86328125" style="12" bestFit="1" customWidth="1"/>
    <col min="2593" max="2595" width="12.3984375" style="12" customWidth="1"/>
    <col min="2596" max="2596" width="18.59765625" style="12" customWidth="1"/>
    <col min="2597" max="2598" width="12.3984375" style="12" customWidth="1"/>
    <col min="2599" max="2599" width="15.3984375" style="12" customWidth="1"/>
    <col min="2600" max="2600" width="12.3984375" style="12" customWidth="1"/>
    <col min="2601" max="2834" width="12.3984375" style="12"/>
    <col min="2835" max="2836" width="12.3984375" style="12" customWidth="1"/>
    <col min="2837" max="2837" width="23.3984375" style="12" bestFit="1" customWidth="1"/>
    <col min="2838" max="2838" width="12.86328125" style="12" bestFit="1" customWidth="1"/>
    <col min="2839" max="2841" width="12.3984375" style="12" customWidth="1"/>
    <col min="2842" max="2842" width="23.3984375" style="12" bestFit="1" customWidth="1"/>
    <col min="2843" max="2843" width="12.86328125" style="12" bestFit="1" customWidth="1"/>
    <col min="2844" max="2846" width="12.3984375" style="12" customWidth="1"/>
    <col min="2847" max="2847" width="23.3984375" style="12" bestFit="1" customWidth="1"/>
    <col min="2848" max="2848" width="12.86328125" style="12" bestFit="1" customWidth="1"/>
    <col min="2849" max="2851" width="12.3984375" style="12" customWidth="1"/>
    <col min="2852" max="2852" width="18.59765625" style="12" customWidth="1"/>
    <col min="2853" max="2854" width="12.3984375" style="12" customWidth="1"/>
    <col min="2855" max="2855" width="15.3984375" style="12" customWidth="1"/>
    <col min="2856" max="2856" width="12.3984375" style="12" customWidth="1"/>
    <col min="2857" max="3090" width="12.3984375" style="12"/>
    <col min="3091" max="3092" width="12.3984375" style="12" customWidth="1"/>
    <col min="3093" max="3093" width="23.3984375" style="12" bestFit="1" customWidth="1"/>
    <col min="3094" max="3094" width="12.86328125" style="12" bestFit="1" customWidth="1"/>
    <col min="3095" max="3097" width="12.3984375" style="12" customWidth="1"/>
    <col min="3098" max="3098" width="23.3984375" style="12" bestFit="1" customWidth="1"/>
    <col min="3099" max="3099" width="12.86328125" style="12" bestFit="1" customWidth="1"/>
    <col min="3100" max="3102" width="12.3984375" style="12" customWidth="1"/>
    <col min="3103" max="3103" width="23.3984375" style="12" bestFit="1" customWidth="1"/>
    <col min="3104" max="3104" width="12.86328125" style="12" bestFit="1" customWidth="1"/>
    <col min="3105" max="3107" width="12.3984375" style="12" customWidth="1"/>
    <col min="3108" max="3108" width="18.59765625" style="12" customWidth="1"/>
    <col min="3109" max="3110" width="12.3984375" style="12" customWidth="1"/>
    <col min="3111" max="3111" width="15.3984375" style="12" customWidth="1"/>
    <col min="3112" max="3112" width="12.3984375" style="12" customWidth="1"/>
    <col min="3113" max="3346" width="12.3984375" style="12"/>
    <col min="3347" max="3348" width="12.3984375" style="12" customWidth="1"/>
    <col min="3349" max="3349" width="23.3984375" style="12" bestFit="1" customWidth="1"/>
    <col min="3350" max="3350" width="12.86328125" style="12" bestFit="1" customWidth="1"/>
    <col min="3351" max="3353" width="12.3984375" style="12" customWidth="1"/>
    <col min="3354" max="3354" width="23.3984375" style="12" bestFit="1" customWidth="1"/>
    <col min="3355" max="3355" width="12.86328125" style="12" bestFit="1" customWidth="1"/>
    <col min="3356" max="3358" width="12.3984375" style="12" customWidth="1"/>
    <col min="3359" max="3359" width="23.3984375" style="12" bestFit="1" customWidth="1"/>
    <col min="3360" max="3360" width="12.86328125" style="12" bestFit="1" customWidth="1"/>
    <col min="3361" max="3363" width="12.3984375" style="12" customWidth="1"/>
    <col min="3364" max="3364" width="18.59765625" style="12" customWidth="1"/>
    <col min="3365" max="3366" width="12.3984375" style="12" customWidth="1"/>
    <col min="3367" max="3367" width="15.3984375" style="12" customWidth="1"/>
    <col min="3368" max="3368" width="12.3984375" style="12" customWidth="1"/>
    <col min="3369" max="3602" width="12.3984375" style="12"/>
    <col min="3603" max="3604" width="12.3984375" style="12" customWidth="1"/>
    <col min="3605" max="3605" width="23.3984375" style="12" bestFit="1" customWidth="1"/>
    <col min="3606" max="3606" width="12.86328125" style="12" bestFit="1" customWidth="1"/>
    <col min="3607" max="3609" width="12.3984375" style="12" customWidth="1"/>
    <col min="3610" max="3610" width="23.3984375" style="12" bestFit="1" customWidth="1"/>
    <col min="3611" max="3611" width="12.86328125" style="12" bestFit="1" customWidth="1"/>
    <col min="3612" max="3614" width="12.3984375" style="12" customWidth="1"/>
    <col min="3615" max="3615" width="23.3984375" style="12" bestFit="1" customWidth="1"/>
    <col min="3616" max="3616" width="12.86328125" style="12" bestFit="1" customWidth="1"/>
    <col min="3617" max="3619" width="12.3984375" style="12" customWidth="1"/>
    <col min="3620" max="3620" width="18.59765625" style="12" customWidth="1"/>
    <col min="3621" max="3622" width="12.3984375" style="12" customWidth="1"/>
    <col min="3623" max="3623" width="15.3984375" style="12" customWidth="1"/>
    <col min="3624" max="3624" width="12.3984375" style="12" customWidth="1"/>
    <col min="3625" max="3858" width="12.3984375" style="12"/>
    <col min="3859" max="3860" width="12.3984375" style="12" customWidth="1"/>
    <col min="3861" max="3861" width="23.3984375" style="12" bestFit="1" customWidth="1"/>
    <col min="3862" max="3862" width="12.86328125" style="12" bestFit="1" customWidth="1"/>
    <col min="3863" max="3865" width="12.3984375" style="12" customWidth="1"/>
    <col min="3866" max="3866" width="23.3984375" style="12" bestFit="1" customWidth="1"/>
    <col min="3867" max="3867" width="12.86328125" style="12" bestFit="1" customWidth="1"/>
    <col min="3868" max="3870" width="12.3984375" style="12" customWidth="1"/>
    <col min="3871" max="3871" width="23.3984375" style="12" bestFit="1" customWidth="1"/>
    <col min="3872" max="3872" width="12.86328125" style="12" bestFit="1" customWidth="1"/>
    <col min="3873" max="3875" width="12.3984375" style="12" customWidth="1"/>
    <col min="3876" max="3876" width="18.59765625" style="12" customWidth="1"/>
    <col min="3877" max="3878" width="12.3984375" style="12" customWidth="1"/>
    <col min="3879" max="3879" width="15.3984375" style="12" customWidth="1"/>
    <col min="3880" max="3880" width="12.3984375" style="12" customWidth="1"/>
    <col min="3881" max="4114" width="12.3984375" style="12"/>
    <col min="4115" max="4116" width="12.3984375" style="12" customWidth="1"/>
    <col min="4117" max="4117" width="23.3984375" style="12" bestFit="1" customWidth="1"/>
    <col min="4118" max="4118" width="12.86328125" style="12" bestFit="1" customWidth="1"/>
    <col min="4119" max="4121" width="12.3984375" style="12" customWidth="1"/>
    <col min="4122" max="4122" width="23.3984375" style="12" bestFit="1" customWidth="1"/>
    <col min="4123" max="4123" width="12.86328125" style="12" bestFit="1" customWidth="1"/>
    <col min="4124" max="4126" width="12.3984375" style="12" customWidth="1"/>
    <col min="4127" max="4127" width="23.3984375" style="12" bestFit="1" customWidth="1"/>
    <col min="4128" max="4128" width="12.86328125" style="12" bestFit="1" customWidth="1"/>
    <col min="4129" max="4131" width="12.3984375" style="12" customWidth="1"/>
    <col min="4132" max="4132" width="18.59765625" style="12" customWidth="1"/>
    <col min="4133" max="4134" width="12.3984375" style="12" customWidth="1"/>
    <col min="4135" max="4135" width="15.3984375" style="12" customWidth="1"/>
    <col min="4136" max="4136" width="12.3984375" style="12" customWidth="1"/>
    <col min="4137" max="4370" width="12.3984375" style="12"/>
    <col min="4371" max="4372" width="12.3984375" style="12" customWidth="1"/>
    <col min="4373" max="4373" width="23.3984375" style="12" bestFit="1" customWidth="1"/>
    <col min="4374" max="4374" width="12.86328125" style="12" bestFit="1" customWidth="1"/>
    <col min="4375" max="4377" width="12.3984375" style="12" customWidth="1"/>
    <col min="4378" max="4378" width="23.3984375" style="12" bestFit="1" customWidth="1"/>
    <col min="4379" max="4379" width="12.86328125" style="12" bestFit="1" customWidth="1"/>
    <col min="4380" max="4382" width="12.3984375" style="12" customWidth="1"/>
    <col min="4383" max="4383" width="23.3984375" style="12" bestFit="1" customWidth="1"/>
    <col min="4384" max="4384" width="12.86328125" style="12" bestFit="1" customWidth="1"/>
    <col min="4385" max="4387" width="12.3984375" style="12" customWidth="1"/>
    <col min="4388" max="4388" width="18.59765625" style="12" customWidth="1"/>
    <col min="4389" max="4390" width="12.3984375" style="12" customWidth="1"/>
    <col min="4391" max="4391" width="15.3984375" style="12" customWidth="1"/>
    <col min="4392" max="4392" width="12.3984375" style="12" customWidth="1"/>
    <col min="4393" max="4626" width="12.3984375" style="12"/>
    <col min="4627" max="4628" width="12.3984375" style="12" customWidth="1"/>
    <col min="4629" max="4629" width="23.3984375" style="12" bestFit="1" customWidth="1"/>
    <col min="4630" max="4630" width="12.86328125" style="12" bestFit="1" customWidth="1"/>
    <col min="4631" max="4633" width="12.3984375" style="12" customWidth="1"/>
    <col min="4634" max="4634" width="23.3984375" style="12" bestFit="1" customWidth="1"/>
    <col min="4635" max="4635" width="12.86328125" style="12" bestFit="1" customWidth="1"/>
    <col min="4636" max="4638" width="12.3984375" style="12" customWidth="1"/>
    <col min="4639" max="4639" width="23.3984375" style="12" bestFit="1" customWidth="1"/>
    <col min="4640" max="4640" width="12.86328125" style="12" bestFit="1" customWidth="1"/>
    <col min="4641" max="4643" width="12.3984375" style="12" customWidth="1"/>
    <col min="4644" max="4644" width="18.59765625" style="12" customWidth="1"/>
    <col min="4645" max="4646" width="12.3984375" style="12" customWidth="1"/>
    <col min="4647" max="4647" width="15.3984375" style="12" customWidth="1"/>
    <col min="4648" max="4648" width="12.3984375" style="12" customWidth="1"/>
    <col min="4649" max="4882" width="12.3984375" style="12"/>
    <col min="4883" max="4884" width="12.3984375" style="12" customWidth="1"/>
    <col min="4885" max="4885" width="23.3984375" style="12" bestFit="1" customWidth="1"/>
    <col min="4886" max="4886" width="12.86328125" style="12" bestFit="1" customWidth="1"/>
    <col min="4887" max="4889" width="12.3984375" style="12" customWidth="1"/>
    <col min="4890" max="4890" width="23.3984375" style="12" bestFit="1" customWidth="1"/>
    <col min="4891" max="4891" width="12.86328125" style="12" bestFit="1" customWidth="1"/>
    <col min="4892" max="4894" width="12.3984375" style="12" customWidth="1"/>
    <col min="4895" max="4895" width="23.3984375" style="12" bestFit="1" customWidth="1"/>
    <col min="4896" max="4896" width="12.86328125" style="12" bestFit="1" customWidth="1"/>
    <col min="4897" max="4899" width="12.3984375" style="12" customWidth="1"/>
    <col min="4900" max="4900" width="18.59765625" style="12" customWidth="1"/>
    <col min="4901" max="4902" width="12.3984375" style="12" customWidth="1"/>
    <col min="4903" max="4903" width="15.3984375" style="12" customWidth="1"/>
    <col min="4904" max="4904" width="12.3984375" style="12" customWidth="1"/>
    <col min="4905" max="5138" width="12.3984375" style="12"/>
    <col min="5139" max="5140" width="12.3984375" style="12" customWidth="1"/>
    <col min="5141" max="5141" width="23.3984375" style="12" bestFit="1" customWidth="1"/>
    <col min="5142" max="5142" width="12.86328125" style="12" bestFit="1" customWidth="1"/>
    <col min="5143" max="5145" width="12.3984375" style="12" customWidth="1"/>
    <col min="5146" max="5146" width="23.3984375" style="12" bestFit="1" customWidth="1"/>
    <col min="5147" max="5147" width="12.86328125" style="12" bestFit="1" customWidth="1"/>
    <col min="5148" max="5150" width="12.3984375" style="12" customWidth="1"/>
    <col min="5151" max="5151" width="23.3984375" style="12" bestFit="1" customWidth="1"/>
    <col min="5152" max="5152" width="12.86328125" style="12" bestFit="1" customWidth="1"/>
    <col min="5153" max="5155" width="12.3984375" style="12" customWidth="1"/>
    <col min="5156" max="5156" width="18.59765625" style="12" customWidth="1"/>
    <col min="5157" max="5158" width="12.3984375" style="12" customWidth="1"/>
    <col min="5159" max="5159" width="15.3984375" style="12" customWidth="1"/>
    <col min="5160" max="5160" width="12.3984375" style="12" customWidth="1"/>
    <col min="5161" max="5394" width="12.3984375" style="12"/>
    <col min="5395" max="5396" width="12.3984375" style="12" customWidth="1"/>
    <col min="5397" max="5397" width="23.3984375" style="12" bestFit="1" customWidth="1"/>
    <col min="5398" max="5398" width="12.86328125" style="12" bestFit="1" customWidth="1"/>
    <col min="5399" max="5401" width="12.3984375" style="12" customWidth="1"/>
    <col min="5402" max="5402" width="23.3984375" style="12" bestFit="1" customWidth="1"/>
    <col min="5403" max="5403" width="12.86328125" style="12" bestFit="1" customWidth="1"/>
    <col min="5404" max="5406" width="12.3984375" style="12" customWidth="1"/>
    <col min="5407" max="5407" width="23.3984375" style="12" bestFit="1" customWidth="1"/>
    <col min="5408" max="5408" width="12.86328125" style="12" bestFit="1" customWidth="1"/>
    <col min="5409" max="5411" width="12.3984375" style="12" customWidth="1"/>
    <col min="5412" max="5412" width="18.59765625" style="12" customWidth="1"/>
    <col min="5413" max="5414" width="12.3984375" style="12" customWidth="1"/>
    <col min="5415" max="5415" width="15.3984375" style="12" customWidth="1"/>
    <col min="5416" max="5416" width="12.3984375" style="12" customWidth="1"/>
    <col min="5417" max="5650" width="12.3984375" style="12"/>
    <col min="5651" max="5652" width="12.3984375" style="12" customWidth="1"/>
    <col min="5653" max="5653" width="23.3984375" style="12" bestFit="1" customWidth="1"/>
    <col min="5654" max="5654" width="12.86328125" style="12" bestFit="1" customWidth="1"/>
    <col min="5655" max="5657" width="12.3984375" style="12" customWidth="1"/>
    <col min="5658" max="5658" width="23.3984375" style="12" bestFit="1" customWidth="1"/>
    <col min="5659" max="5659" width="12.86328125" style="12" bestFit="1" customWidth="1"/>
    <col min="5660" max="5662" width="12.3984375" style="12" customWidth="1"/>
    <col min="5663" max="5663" width="23.3984375" style="12" bestFit="1" customWidth="1"/>
    <col min="5664" max="5664" width="12.86328125" style="12" bestFit="1" customWidth="1"/>
    <col min="5665" max="5667" width="12.3984375" style="12" customWidth="1"/>
    <col min="5668" max="5668" width="18.59765625" style="12" customWidth="1"/>
    <col min="5669" max="5670" width="12.3984375" style="12" customWidth="1"/>
    <col min="5671" max="5671" width="15.3984375" style="12" customWidth="1"/>
    <col min="5672" max="5672" width="12.3984375" style="12" customWidth="1"/>
    <col min="5673" max="5906" width="12.3984375" style="12"/>
    <col min="5907" max="5908" width="12.3984375" style="12" customWidth="1"/>
    <col min="5909" max="5909" width="23.3984375" style="12" bestFit="1" customWidth="1"/>
    <col min="5910" max="5910" width="12.86328125" style="12" bestFit="1" customWidth="1"/>
    <col min="5911" max="5913" width="12.3984375" style="12" customWidth="1"/>
    <col min="5914" max="5914" width="23.3984375" style="12" bestFit="1" customWidth="1"/>
    <col min="5915" max="5915" width="12.86328125" style="12" bestFit="1" customWidth="1"/>
    <col min="5916" max="5918" width="12.3984375" style="12" customWidth="1"/>
    <col min="5919" max="5919" width="23.3984375" style="12" bestFit="1" customWidth="1"/>
    <col min="5920" max="5920" width="12.86328125" style="12" bestFit="1" customWidth="1"/>
    <col min="5921" max="5923" width="12.3984375" style="12" customWidth="1"/>
    <col min="5924" max="5924" width="18.59765625" style="12" customWidth="1"/>
    <col min="5925" max="5926" width="12.3984375" style="12" customWidth="1"/>
    <col min="5927" max="5927" width="15.3984375" style="12" customWidth="1"/>
    <col min="5928" max="5928" width="12.3984375" style="12" customWidth="1"/>
    <col min="5929" max="6162" width="12.3984375" style="12"/>
    <col min="6163" max="6164" width="12.3984375" style="12" customWidth="1"/>
    <col min="6165" max="6165" width="23.3984375" style="12" bestFit="1" customWidth="1"/>
    <col min="6166" max="6166" width="12.86328125" style="12" bestFit="1" customWidth="1"/>
    <col min="6167" max="6169" width="12.3984375" style="12" customWidth="1"/>
    <col min="6170" max="6170" width="23.3984375" style="12" bestFit="1" customWidth="1"/>
    <col min="6171" max="6171" width="12.86328125" style="12" bestFit="1" customWidth="1"/>
    <col min="6172" max="6174" width="12.3984375" style="12" customWidth="1"/>
    <col min="6175" max="6175" width="23.3984375" style="12" bestFit="1" customWidth="1"/>
    <col min="6176" max="6176" width="12.86328125" style="12" bestFit="1" customWidth="1"/>
    <col min="6177" max="6179" width="12.3984375" style="12" customWidth="1"/>
    <col min="6180" max="6180" width="18.59765625" style="12" customWidth="1"/>
    <col min="6181" max="6182" width="12.3984375" style="12" customWidth="1"/>
    <col min="6183" max="6183" width="15.3984375" style="12" customWidth="1"/>
    <col min="6184" max="6184" width="12.3984375" style="12" customWidth="1"/>
    <col min="6185" max="6418" width="12.3984375" style="12"/>
    <col min="6419" max="6420" width="12.3984375" style="12" customWidth="1"/>
    <col min="6421" max="6421" width="23.3984375" style="12" bestFit="1" customWidth="1"/>
    <col min="6422" max="6422" width="12.86328125" style="12" bestFit="1" customWidth="1"/>
    <col min="6423" max="6425" width="12.3984375" style="12" customWidth="1"/>
    <col min="6426" max="6426" width="23.3984375" style="12" bestFit="1" customWidth="1"/>
    <col min="6427" max="6427" width="12.86328125" style="12" bestFit="1" customWidth="1"/>
    <col min="6428" max="6430" width="12.3984375" style="12" customWidth="1"/>
    <col min="6431" max="6431" width="23.3984375" style="12" bestFit="1" customWidth="1"/>
    <col min="6432" max="6432" width="12.86328125" style="12" bestFit="1" customWidth="1"/>
    <col min="6433" max="6435" width="12.3984375" style="12" customWidth="1"/>
    <col min="6436" max="6436" width="18.59765625" style="12" customWidth="1"/>
    <col min="6437" max="6438" width="12.3984375" style="12" customWidth="1"/>
    <col min="6439" max="6439" width="15.3984375" style="12" customWidth="1"/>
    <col min="6440" max="6440" width="12.3984375" style="12" customWidth="1"/>
    <col min="6441" max="6674" width="12.3984375" style="12"/>
    <col min="6675" max="6676" width="12.3984375" style="12" customWidth="1"/>
    <col min="6677" max="6677" width="23.3984375" style="12" bestFit="1" customWidth="1"/>
    <col min="6678" max="6678" width="12.86328125" style="12" bestFit="1" customWidth="1"/>
    <col min="6679" max="6681" width="12.3984375" style="12" customWidth="1"/>
    <col min="6682" max="6682" width="23.3984375" style="12" bestFit="1" customWidth="1"/>
    <col min="6683" max="6683" width="12.86328125" style="12" bestFit="1" customWidth="1"/>
    <col min="6684" max="6686" width="12.3984375" style="12" customWidth="1"/>
    <col min="6687" max="6687" width="23.3984375" style="12" bestFit="1" customWidth="1"/>
    <col min="6688" max="6688" width="12.86328125" style="12" bestFit="1" customWidth="1"/>
    <col min="6689" max="6691" width="12.3984375" style="12" customWidth="1"/>
    <col min="6692" max="6692" width="18.59765625" style="12" customWidth="1"/>
    <col min="6693" max="6694" width="12.3984375" style="12" customWidth="1"/>
    <col min="6695" max="6695" width="15.3984375" style="12" customWidth="1"/>
    <col min="6696" max="6696" width="12.3984375" style="12" customWidth="1"/>
    <col min="6697" max="6930" width="12.3984375" style="12"/>
    <col min="6931" max="6932" width="12.3984375" style="12" customWidth="1"/>
    <col min="6933" max="6933" width="23.3984375" style="12" bestFit="1" customWidth="1"/>
    <col min="6934" max="6934" width="12.86328125" style="12" bestFit="1" customWidth="1"/>
    <col min="6935" max="6937" width="12.3984375" style="12" customWidth="1"/>
    <col min="6938" max="6938" width="23.3984375" style="12" bestFit="1" customWidth="1"/>
    <col min="6939" max="6939" width="12.86328125" style="12" bestFit="1" customWidth="1"/>
    <col min="6940" max="6942" width="12.3984375" style="12" customWidth="1"/>
    <col min="6943" max="6943" width="23.3984375" style="12" bestFit="1" customWidth="1"/>
    <col min="6944" max="6944" width="12.86328125" style="12" bestFit="1" customWidth="1"/>
    <col min="6945" max="6947" width="12.3984375" style="12" customWidth="1"/>
    <col min="6948" max="6948" width="18.59765625" style="12" customWidth="1"/>
    <col min="6949" max="6950" width="12.3984375" style="12" customWidth="1"/>
    <col min="6951" max="6951" width="15.3984375" style="12" customWidth="1"/>
    <col min="6952" max="6952" width="12.3984375" style="12" customWidth="1"/>
    <col min="6953" max="7186" width="12.3984375" style="12"/>
    <col min="7187" max="7188" width="12.3984375" style="12" customWidth="1"/>
    <col min="7189" max="7189" width="23.3984375" style="12" bestFit="1" customWidth="1"/>
    <col min="7190" max="7190" width="12.86328125" style="12" bestFit="1" customWidth="1"/>
    <col min="7191" max="7193" width="12.3984375" style="12" customWidth="1"/>
    <col min="7194" max="7194" width="23.3984375" style="12" bestFit="1" customWidth="1"/>
    <col min="7195" max="7195" width="12.86328125" style="12" bestFit="1" customWidth="1"/>
    <col min="7196" max="7198" width="12.3984375" style="12" customWidth="1"/>
    <col min="7199" max="7199" width="23.3984375" style="12" bestFit="1" customWidth="1"/>
    <col min="7200" max="7200" width="12.86328125" style="12" bestFit="1" customWidth="1"/>
    <col min="7201" max="7203" width="12.3984375" style="12" customWidth="1"/>
    <col min="7204" max="7204" width="18.59765625" style="12" customWidth="1"/>
    <col min="7205" max="7206" width="12.3984375" style="12" customWidth="1"/>
    <col min="7207" max="7207" width="15.3984375" style="12" customWidth="1"/>
    <col min="7208" max="7208" width="12.3984375" style="12" customWidth="1"/>
    <col min="7209" max="7442" width="12.3984375" style="12"/>
    <col min="7443" max="7444" width="12.3984375" style="12" customWidth="1"/>
    <col min="7445" max="7445" width="23.3984375" style="12" bestFit="1" customWidth="1"/>
    <col min="7446" max="7446" width="12.86328125" style="12" bestFit="1" customWidth="1"/>
    <col min="7447" max="7449" width="12.3984375" style="12" customWidth="1"/>
    <col min="7450" max="7450" width="23.3984375" style="12" bestFit="1" customWidth="1"/>
    <col min="7451" max="7451" width="12.86328125" style="12" bestFit="1" customWidth="1"/>
    <col min="7452" max="7454" width="12.3984375" style="12" customWidth="1"/>
    <col min="7455" max="7455" width="23.3984375" style="12" bestFit="1" customWidth="1"/>
    <col min="7456" max="7456" width="12.86328125" style="12" bestFit="1" customWidth="1"/>
    <col min="7457" max="7459" width="12.3984375" style="12" customWidth="1"/>
    <col min="7460" max="7460" width="18.59765625" style="12" customWidth="1"/>
    <col min="7461" max="7462" width="12.3984375" style="12" customWidth="1"/>
    <col min="7463" max="7463" width="15.3984375" style="12" customWidth="1"/>
    <col min="7464" max="7464" width="12.3984375" style="12" customWidth="1"/>
    <col min="7465" max="7698" width="12.3984375" style="12"/>
    <col min="7699" max="7700" width="12.3984375" style="12" customWidth="1"/>
    <col min="7701" max="7701" width="23.3984375" style="12" bestFit="1" customWidth="1"/>
    <col min="7702" max="7702" width="12.86328125" style="12" bestFit="1" customWidth="1"/>
    <col min="7703" max="7705" width="12.3984375" style="12" customWidth="1"/>
    <col min="7706" max="7706" width="23.3984375" style="12" bestFit="1" customWidth="1"/>
    <col min="7707" max="7707" width="12.86328125" style="12" bestFit="1" customWidth="1"/>
    <col min="7708" max="7710" width="12.3984375" style="12" customWidth="1"/>
    <col min="7711" max="7711" width="23.3984375" style="12" bestFit="1" customWidth="1"/>
    <col min="7712" max="7712" width="12.86328125" style="12" bestFit="1" customWidth="1"/>
    <col min="7713" max="7715" width="12.3984375" style="12" customWidth="1"/>
    <col min="7716" max="7716" width="18.59765625" style="12" customWidth="1"/>
    <col min="7717" max="7718" width="12.3984375" style="12" customWidth="1"/>
    <col min="7719" max="7719" width="15.3984375" style="12" customWidth="1"/>
    <col min="7720" max="7720" width="12.3984375" style="12" customWidth="1"/>
    <col min="7721" max="7954" width="12.3984375" style="12"/>
    <col min="7955" max="7956" width="12.3984375" style="12" customWidth="1"/>
    <col min="7957" max="7957" width="23.3984375" style="12" bestFit="1" customWidth="1"/>
    <col min="7958" max="7958" width="12.86328125" style="12" bestFit="1" customWidth="1"/>
    <col min="7959" max="7961" width="12.3984375" style="12" customWidth="1"/>
    <col min="7962" max="7962" width="23.3984375" style="12" bestFit="1" customWidth="1"/>
    <col min="7963" max="7963" width="12.86328125" style="12" bestFit="1" customWidth="1"/>
    <col min="7964" max="7966" width="12.3984375" style="12" customWidth="1"/>
    <col min="7967" max="7967" width="23.3984375" style="12" bestFit="1" customWidth="1"/>
    <col min="7968" max="7968" width="12.86328125" style="12" bestFit="1" customWidth="1"/>
    <col min="7969" max="7971" width="12.3984375" style="12" customWidth="1"/>
    <col min="7972" max="7972" width="18.59765625" style="12" customWidth="1"/>
    <col min="7973" max="7974" width="12.3984375" style="12" customWidth="1"/>
    <col min="7975" max="7975" width="15.3984375" style="12" customWidth="1"/>
    <col min="7976" max="7976" width="12.3984375" style="12" customWidth="1"/>
    <col min="7977" max="8210" width="12.3984375" style="12"/>
    <col min="8211" max="8212" width="12.3984375" style="12" customWidth="1"/>
    <col min="8213" max="8213" width="23.3984375" style="12" bestFit="1" customWidth="1"/>
    <col min="8214" max="8214" width="12.86328125" style="12" bestFit="1" customWidth="1"/>
    <col min="8215" max="8217" width="12.3984375" style="12" customWidth="1"/>
    <col min="8218" max="8218" width="23.3984375" style="12" bestFit="1" customWidth="1"/>
    <col min="8219" max="8219" width="12.86328125" style="12" bestFit="1" customWidth="1"/>
    <col min="8220" max="8222" width="12.3984375" style="12" customWidth="1"/>
    <col min="8223" max="8223" width="23.3984375" style="12" bestFit="1" customWidth="1"/>
    <col min="8224" max="8224" width="12.86328125" style="12" bestFit="1" customWidth="1"/>
    <col min="8225" max="8227" width="12.3984375" style="12" customWidth="1"/>
    <col min="8228" max="8228" width="18.59765625" style="12" customWidth="1"/>
    <col min="8229" max="8230" width="12.3984375" style="12" customWidth="1"/>
    <col min="8231" max="8231" width="15.3984375" style="12" customWidth="1"/>
    <col min="8232" max="8232" width="12.3984375" style="12" customWidth="1"/>
    <col min="8233" max="8466" width="12.3984375" style="12"/>
    <col min="8467" max="8468" width="12.3984375" style="12" customWidth="1"/>
    <col min="8469" max="8469" width="23.3984375" style="12" bestFit="1" customWidth="1"/>
    <col min="8470" max="8470" width="12.86328125" style="12" bestFit="1" customWidth="1"/>
    <col min="8471" max="8473" width="12.3984375" style="12" customWidth="1"/>
    <col min="8474" max="8474" width="23.3984375" style="12" bestFit="1" customWidth="1"/>
    <col min="8475" max="8475" width="12.86328125" style="12" bestFit="1" customWidth="1"/>
    <col min="8476" max="8478" width="12.3984375" style="12" customWidth="1"/>
    <col min="8479" max="8479" width="23.3984375" style="12" bestFit="1" customWidth="1"/>
    <col min="8480" max="8480" width="12.86328125" style="12" bestFit="1" customWidth="1"/>
    <col min="8481" max="8483" width="12.3984375" style="12" customWidth="1"/>
    <col min="8484" max="8484" width="18.59765625" style="12" customWidth="1"/>
    <col min="8485" max="8486" width="12.3984375" style="12" customWidth="1"/>
    <col min="8487" max="8487" width="15.3984375" style="12" customWidth="1"/>
    <col min="8488" max="8488" width="12.3984375" style="12" customWidth="1"/>
    <col min="8489" max="8722" width="12.3984375" style="12"/>
    <col min="8723" max="8724" width="12.3984375" style="12" customWidth="1"/>
    <col min="8725" max="8725" width="23.3984375" style="12" bestFit="1" customWidth="1"/>
    <col min="8726" max="8726" width="12.86328125" style="12" bestFit="1" customWidth="1"/>
    <col min="8727" max="8729" width="12.3984375" style="12" customWidth="1"/>
    <col min="8730" max="8730" width="23.3984375" style="12" bestFit="1" customWidth="1"/>
    <col min="8731" max="8731" width="12.86328125" style="12" bestFit="1" customWidth="1"/>
    <col min="8732" max="8734" width="12.3984375" style="12" customWidth="1"/>
    <col min="8735" max="8735" width="23.3984375" style="12" bestFit="1" customWidth="1"/>
    <col min="8736" max="8736" width="12.86328125" style="12" bestFit="1" customWidth="1"/>
    <col min="8737" max="8739" width="12.3984375" style="12" customWidth="1"/>
    <col min="8740" max="8740" width="18.59765625" style="12" customWidth="1"/>
    <col min="8741" max="8742" width="12.3984375" style="12" customWidth="1"/>
    <col min="8743" max="8743" width="15.3984375" style="12" customWidth="1"/>
    <col min="8744" max="8744" width="12.3984375" style="12" customWidth="1"/>
    <col min="8745" max="8978" width="12.3984375" style="12"/>
    <col min="8979" max="8980" width="12.3984375" style="12" customWidth="1"/>
    <col min="8981" max="8981" width="23.3984375" style="12" bestFit="1" customWidth="1"/>
    <col min="8982" max="8982" width="12.86328125" style="12" bestFit="1" customWidth="1"/>
    <col min="8983" max="8985" width="12.3984375" style="12" customWidth="1"/>
    <col min="8986" max="8986" width="23.3984375" style="12" bestFit="1" customWidth="1"/>
    <col min="8987" max="8987" width="12.86328125" style="12" bestFit="1" customWidth="1"/>
    <col min="8988" max="8990" width="12.3984375" style="12" customWidth="1"/>
    <col min="8991" max="8991" width="23.3984375" style="12" bestFit="1" customWidth="1"/>
    <col min="8992" max="8992" width="12.86328125" style="12" bestFit="1" customWidth="1"/>
    <col min="8993" max="8995" width="12.3984375" style="12" customWidth="1"/>
    <col min="8996" max="8996" width="18.59765625" style="12" customWidth="1"/>
    <col min="8997" max="8998" width="12.3984375" style="12" customWidth="1"/>
    <col min="8999" max="8999" width="15.3984375" style="12" customWidth="1"/>
    <col min="9000" max="9000" width="12.3984375" style="12" customWidth="1"/>
    <col min="9001" max="9234" width="12.3984375" style="12"/>
    <col min="9235" max="9236" width="12.3984375" style="12" customWidth="1"/>
    <col min="9237" max="9237" width="23.3984375" style="12" bestFit="1" customWidth="1"/>
    <col min="9238" max="9238" width="12.86328125" style="12" bestFit="1" customWidth="1"/>
    <col min="9239" max="9241" width="12.3984375" style="12" customWidth="1"/>
    <col min="9242" max="9242" width="23.3984375" style="12" bestFit="1" customWidth="1"/>
    <col min="9243" max="9243" width="12.86328125" style="12" bestFit="1" customWidth="1"/>
    <col min="9244" max="9246" width="12.3984375" style="12" customWidth="1"/>
    <col min="9247" max="9247" width="23.3984375" style="12" bestFit="1" customWidth="1"/>
    <col min="9248" max="9248" width="12.86328125" style="12" bestFit="1" customWidth="1"/>
    <col min="9249" max="9251" width="12.3984375" style="12" customWidth="1"/>
    <col min="9252" max="9252" width="18.59765625" style="12" customWidth="1"/>
    <col min="9253" max="9254" width="12.3984375" style="12" customWidth="1"/>
    <col min="9255" max="9255" width="15.3984375" style="12" customWidth="1"/>
    <col min="9256" max="9256" width="12.3984375" style="12" customWidth="1"/>
    <col min="9257" max="9490" width="12.3984375" style="12"/>
    <col min="9491" max="9492" width="12.3984375" style="12" customWidth="1"/>
    <col min="9493" max="9493" width="23.3984375" style="12" bestFit="1" customWidth="1"/>
    <col min="9494" max="9494" width="12.86328125" style="12" bestFit="1" customWidth="1"/>
    <col min="9495" max="9497" width="12.3984375" style="12" customWidth="1"/>
    <col min="9498" max="9498" width="23.3984375" style="12" bestFit="1" customWidth="1"/>
    <col min="9499" max="9499" width="12.86328125" style="12" bestFit="1" customWidth="1"/>
    <col min="9500" max="9502" width="12.3984375" style="12" customWidth="1"/>
    <col min="9503" max="9503" width="23.3984375" style="12" bestFit="1" customWidth="1"/>
    <col min="9504" max="9504" width="12.86328125" style="12" bestFit="1" customWidth="1"/>
    <col min="9505" max="9507" width="12.3984375" style="12" customWidth="1"/>
    <col min="9508" max="9508" width="18.59765625" style="12" customWidth="1"/>
    <col min="9509" max="9510" width="12.3984375" style="12" customWidth="1"/>
    <col min="9511" max="9511" width="15.3984375" style="12" customWidth="1"/>
    <col min="9512" max="9512" width="12.3984375" style="12" customWidth="1"/>
    <col min="9513" max="9746" width="12.3984375" style="12"/>
    <col min="9747" max="9748" width="12.3984375" style="12" customWidth="1"/>
    <col min="9749" max="9749" width="23.3984375" style="12" bestFit="1" customWidth="1"/>
    <col min="9750" max="9750" width="12.86328125" style="12" bestFit="1" customWidth="1"/>
    <col min="9751" max="9753" width="12.3984375" style="12" customWidth="1"/>
    <col min="9754" max="9754" width="23.3984375" style="12" bestFit="1" customWidth="1"/>
    <col min="9755" max="9755" width="12.86328125" style="12" bestFit="1" customWidth="1"/>
    <col min="9756" max="9758" width="12.3984375" style="12" customWidth="1"/>
    <col min="9759" max="9759" width="23.3984375" style="12" bestFit="1" customWidth="1"/>
    <col min="9760" max="9760" width="12.86328125" style="12" bestFit="1" customWidth="1"/>
    <col min="9761" max="9763" width="12.3984375" style="12" customWidth="1"/>
    <col min="9764" max="9764" width="18.59765625" style="12" customWidth="1"/>
    <col min="9765" max="9766" width="12.3984375" style="12" customWidth="1"/>
    <col min="9767" max="9767" width="15.3984375" style="12" customWidth="1"/>
    <col min="9768" max="9768" width="12.3984375" style="12" customWidth="1"/>
    <col min="9769" max="10002" width="12.3984375" style="12"/>
    <col min="10003" max="10004" width="12.3984375" style="12" customWidth="1"/>
    <col min="10005" max="10005" width="23.3984375" style="12" bestFit="1" customWidth="1"/>
    <col min="10006" max="10006" width="12.86328125" style="12" bestFit="1" customWidth="1"/>
    <col min="10007" max="10009" width="12.3984375" style="12" customWidth="1"/>
    <col min="10010" max="10010" width="23.3984375" style="12" bestFit="1" customWidth="1"/>
    <col min="10011" max="10011" width="12.86328125" style="12" bestFit="1" customWidth="1"/>
    <col min="10012" max="10014" width="12.3984375" style="12" customWidth="1"/>
    <col min="10015" max="10015" width="23.3984375" style="12" bestFit="1" customWidth="1"/>
    <col min="10016" max="10016" width="12.86328125" style="12" bestFit="1" customWidth="1"/>
    <col min="10017" max="10019" width="12.3984375" style="12" customWidth="1"/>
    <col min="10020" max="10020" width="18.59765625" style="12" customWidth="1"/>
    <col min="10021" max="10022" width="12.3984375" style="12" customWidth="1"/>
    <col min="10023" max="10023" width="15.3984375" style="12" customWidth="1"/>
    <col min="10024" max="10024" width="12.3984375" style="12" customWidth="1"/>
    <col min="10025" max="10258" width="12.3984375" style="12"/>
    <col min="10259" max="10260" width="12.3984375" style="12" customWidth="1"/>
    <col min="10261" max="10261" width="23.3984375" style="12" bestFit="1" customWidth="1"/>
    <col min="10262" max="10262" width="12.86328125" style="12" bestFit="1" customWidth="1"/>
    <col min="10263" max="10265" width="12.3984375" style="12" customWidth="1"/>
    <col min="10266" max="10266" width="23.3984375" style="12" bestFit="1" customWidth="1"/>
    <col min="10267" max="10267" width="12.86328125" style="12" bestFit="1" customWidth="1"/>
    <col min="10268" max="10270" width="12.3984375" style="12" customWidth="1"/>
    <col min="10271" max="10271" width="23.3984375" style="12" bestFit="1" customWidth="1"/>
    <col min="10272" max="10272" width="12.86328125" style="12" bestFit="1" customWidth="1"/>
    <col min="10273" max="10275" width="12.3984375" style="12" customWidth="1"/>
    <col min="10276" max="10276" width="18.59765625" style="12" customWidth="1"/>
    <col min="10277" max="10278" width="12.3984375" style="12" customWidth="1"/>
    <col min="10279" max="10279" width="15.3984375" style="12" customWidth="1"/>
    <col min="10280" max="10280" width="12.3984375" style="12" customWidth="1"/>
    <col min="10281" max="10514" width="12.3984375" style="12"/>
    <col min="10515" max="10516" width="12.3984375" style="12" customWidth="1"/>
    <col min="10517" max="10517" width="23.3984375" style="12" bestFit="1" customWidth="1"/>
    <col min="10518" max="10518" width="12.86328125" style="12" bestFit="1" customWidth="1"/>
    <col min="10519" max="10521" width="12.3984375" style="12" customWidth="1"/>
    <col min="10522" max="10522" width="23.3984375" style="12" bestFit="1" customWidth="1"/>
    <col min="10523" max="10523" width="12.86328125" style="12" bestFit="1" customWidth="1"/>
    <col min="10524" max="10526" width="12.3984375" style="12" customWidth="1"/>
    <col min="10527" max="10527" width="23.3984375" style="12" bestFit="1" customWidth="1"/>
    <col min="10528" max="10528" width="12.86328125" style="12" bestFit="1" customWidth="1"/>
    <col min="10529" max="10531" width="12.3984375" style="12" customWidth="1"/>
    <col min="10532" max="10532" width="18.59765625" style="12" customWidth="1"/>
    <col min="10533" max="10534" width="12.3984375" style="12" customWidth="1"/>
    <col min="10535" max="10535" width="15.3984375" style="12" customWidth="1"/>
    <col min="10536" max="10536" width="12.3984375" style="12" customWidth="1"/>
    <col min="10537" max="10770" width="12.3984375" style="12"/>
    <col min="10771" max="10772" width="12.3984375" style="12" customWidth="1"/>
    <col min="10773" max="10773" width="23.3984375" style="12" bestFit="1" customWidth="1"/>
    <col min="10774" max="10774" width="12.86328125" style="12" bestFit="1" customWidth="1"/>
    <col min="10775" max="10777" width="12.3984375" style="12" customWidth="1"/>
    <col min="10778" max="10778" width="23.3984375" style="12" bestFit="1" customWidth="1"/>
    <col min="10779" max="10779" width="12.86328125" style="12" bestFit="1" customWidth="1"/>
    <col min="10780" max="10782" width="12.3984375" style="12" customWidth="1"/>
    <col min="10783" max="10783" width="23.3984375" style="12" bestFit="1" customWidth="1"/>
    <col min="10784" max="10784" width="12.86328125" style="12" bestFit="1" customWidth="1"/>
    <col min="10785" max="10787" width="12.3984375" style="12" customWidth="1"/>
    <col min="10788" max="10788" width="18.59765625" style="12" customWidth="1"/>
    <col min="10789" max="10790" width="12.3984375" style="12" customWidth="1"/>
    <col min="10791" max="10791" width="15.3984375" style="12" customWidth="1"/>
    <col min="10792" max="10792" width="12.3984375" style="12" customWidth="1"/>
    <col min="10793" max="11026" width="12.3984375" style="12"/>
    <col min="11027" max="11028" width="12.3984375" style="12" customWidth="1"/>
    <col min="11029" max="11029" width="23.3984375" style="12" bestFit="1" customWidth="1"/>
    <col min="11030" max="11030" width="12.86328125" style="12" bestFit="1" customWidth="1"/>
    <col min="11031" max="11033" width="12.3984375" style="12" customWidth="1"/>
    <col min="11034" max="11034" width="23.3984375" style="12" bestFit="1" customWidth="1"/>
    <col min="11035" max="11035" width="12.86328125" style="12" bestFit="1" customWidth="1"/>
    <col min="11036" max="11038" width="12.3984375" style="12" customWidth="1"/>
    <col min="11039" max="11039" width="23.3984375" style="12" bestFit="1" customWidth="1"/>
    <col min="11040" max="11040" width="12.86328125" style="12" bestFit="1" customWidth="1"/>
    <col min="11041" max="11043" width="12.3984375" style="12" customWidth="1"/>
    <col min="11044" max="11044" width="18.59765625" style="12" customWidth="1"/>
    <col min="11045" max="11046" width="12.3984375" style="12" customWidth="1"/>
    <col min="11047" max="11047" width="15.3984375" style="12" customWidth="1"/>
    <col min="11048" max="11048" width="12.3984375" style="12" customWidth="1"/>
    <col min="11049" max="11282" width="12.3984375" style="12"/>
    <col min="11283" max="11284" width="12.3984375" style="12" customWidth="1"/>
    <col min="11285" max="11285" width="23.3984375" style="12" bestFit="1" customWidth="1"/>
    <col min="11286" max="11286" width="12.86328125" style="12" bestFit="1" customWidth="1"/>
    <col min="11287" max="11289" width="12.3984375" style="12" customWidth="1"/>
    <col min="11290" max="11290" width="23.3984375" style="12" bestFit="1" customWidth="1"/>
    <col min="11291" max="11291" width="12.86328125" style="12" bestFit="1" customWidth="1"/>
    <col min="11292" max="11294" width="12.3984375" style="12" customWidth="1"/>
    <col min="11295" max="11295" width="23.3984375" style="12" bestFit="1" customWidth="1"/>
    <col min="11296" max="11296" width="12.86328125" style="12" bestFit="1" customWidth="1"/>
    <col min="11297" max="11299" width="12.3984375" style="12" customWidth="1"/>
    <col min="11300" max="11300" width="18.59765625" style="12" customWidth="1"/>
    <col min="11301" max="11302" width="12.3984375" style="12" customWidth="1"/>
    <col min="11303" max="11303" width="15.3984375" style="12" customWidth="1"/>
    <col min="11304" max="11304" width="12.3984375" style="12" customWidth="1"/>
    <col min="11305" max="11538" width="12.3984375" style="12"/>
    <col min="11539" max="11540" width="12.3984375" style="12" customWidth="1"/>
    <col min="11541" max="11541" width="23.3984375" style="12" bestFit="1" customWidth="1"/>
    <col min="11542" max="11542" width="12.86328125" style="12" bestFit="1" customWidth="1"/>
    <col min="11543" max="11545" width="12.3984375" style="12" customWidth="1"/>
    <col min="11546" max="11546" width="23.3984375" style="12" bestFit="1" customWidth="1"/>
    <col min="11547" max="11547" width="12.86328125" style="12" bestFit="1" customWidth="1"/>
    <col min="11548" max="11550" width="12.3984375" style="12" customWidth="1"/>
    <col min="11551" max="11551" width="23.3984375" style="12" bestFit="1" customWidth="1"/>
    <col min="11552" max="11552" width="12.86328125" style="12" bestFit="1" customWidth="1"/>
    <col min="11553" max="11555" width="12.3984375" style="12" customWidth="1"/>
    <col min="11556" max="11556" width="18.59765625" style="12" customWidth="1"/>
    <col min="11557" max="11558" width="12.3984375" style="12" customWidth="1"/>
    <col min="11559" max="11559" width="15.3984375" style="12" customWidth="1"/>
    <col min="11560" max="11560" width="12.3984375" style="12" customWidth="1"/>
    <col min="11561" max="11794" width="12.3984375" style="12"/>
    <col min="11795" max="11796" width="12.3984375" style="12" customWidth="1"/>
    <col min="11797" max="11797" width="23.3984375" style="12" bestFit="1" customWidth="1"/>
    <col min="11798" max="11798" width="12.86328125" style="12" bestFit="1" customWidth="1"/>
    <col min="11799" max="11801" width="12.3984375" style="12" customWidth="1"/>
    <col min="11802" max="11802" width="23.3984375" style="12" bestFit="1" customWidth="1"/>
    <col min="11803" max="11803" width="12.86328125" style="12" bestFit="1" customWidth="1"/>
    <col min="11804" max="11806" width="12.3984375" style="12" customWidth="1"/>
    <col min="11807" max="11807" width="23.3984375" style="12" bestFit="1" customWidth="1"/>
    <col min="11808" max="11808" width="12.86328125" style="12" bestFit="1" customWidth="1"/>
    <col min="11809" max="11811" width="12.3984375" style="12" customWidth="1"/>
    <col min="11812" max="11812" width="18.59765625" style="12" customWidth="1"/>
    <col min="11813" max="11814" width="12.3984375" style="12" customWidth="1"/>
    <col min="11815" max="11815" width="15.3984375" style="12" customWidth="1"/>
    <col min="11816" max="11816" width="12.3984375" style="12" customWidth="1"/>
    <col min="11817" max="12050" width="12.3984375" style="12"/>
    <col min="12051" max="12052" width="12.3984375" style="12" customWidth="1"/>
    <col min="12053" max="12053" width="23.3984375" style="12" bestFit="1" customWidth="1"/>
    <col min="12054" max="12054" width="12.86328125" style="12" bestFit="1" customWidth="1"/>
    <col min="12055" max="12057" width="12.3984375" style="12" customWidth="1"/>
    <col min="12058" max="12058" width="23.3984375" style="12" bestFit="1" customWidth="1"/>
    <col min="12059" max="12059" width="12.86328125" style="12" bestFit="1" customWidth="1"/>
    <col min="12060" max="12062" width="12.3984375" style="12" customWidth="1"/>
    <col min="12063" max="12063" width="23.3984375" style="12" bestFit="1" customWidth="1"/>
    <col min="12064" max="12064" width="12.86328125" style="12" bestFit="1" customWidth="1"/>
    <col min="12065" max="12067" width="12.3984375" style="12" customWidth="1"/>
    <col min="12068" max="12068" width="18.59765625" style="12" customWidth="1"/>
    <col min="12069" max="12070" width="12.3984375" style="12" customWidth="1"/>
    <col min="12071" max="12071" width="15.3984375" style="12" customWidth="1"/>
    <col min="12072" max="12072" width="12.3984375" style="12" customWidth="1"/>
    <col min="12073" max="12306" width="12.3984375" style="12"/>
    <col min="12307" max="12308" width="12.3984375" style="12" customWidth="1"/>
    <col min="12309" max="12309" width="23.3984375" style="12" bestFit="1" customWidth="1"/>
    <col min="12310" max="12310" width="12.86328125" style="12" bestFit="1" customWidth="1"/>
    <col min="12311" max="12313" width="12.3984375" style="12" customWidth="1"/>
    <col min="12314" max="12314" width="23.3984375" style="12" bestFit="1" customWidth="1"/>
    <col min="12315" max="12315" width="12.86328125" style="12" bestFit="1" customWidth="1"/>
    <col min="12316" max="12318" width="12.3984375" style="12" customWidth="1"/>
    <col min="12319" max="12319" width="23.3984375" style="12" bestFit="1" customWidth="1"/>
    <col min="12320" max="12320" width="12.86328125" style="12" bestFit="1" customWidth="1"/>
    <col min="12321" max="12323" width="12.3984375" style="12" customWidth="1"/>
    <col min="12324" max="12324" width="18.59765625" style="12" customWidth="1"/>
    <col min="12325" max="12326" width="12.3984375" style="12" customWidth="1"/>
    <col min="12327" max="12327" width="15.3984375" style="12" customWidth="1"/>
    <col min="12328" max="12328" width="12.3984375" style="12" customWidth="1"/>
    <col min="12329" max="12562" width="12.3984375" style="12"/>
    <col min="12563" max="12564" width="12.3984375" style="12" customWidth="1"/>
    <col min="12565" max="12565" width="23.3984375" style="12" bestFit="1" customWidth="1"/>
    <col min="12566" max="12566" width="12.86328125" style="12" bestFit="1" customWidth="1"/>
    <col min="12567" max="12569" width="12.3984375" style="12" customWidth="1"/>
    <col min="12570" max="12570" width="23.3984375" style="12" bestFit="1" customWidth="1"/>
    <col min="12571" max="12571" width="12.86328125" style="12" bestFit="1" customWidth="1"/>
    <col min="12572" max="12574" width="12.3984375" style="12" customWidth="1"/>
    <col min="12575" max="12575" width="23.3984375" style="12" bestFit="1" customWidth="1"/>
    <col min="12576" max="12576" width="12.86328125" style="12" bestFit="1" customWidth="1"/>
    <col min="12577" max="12579" width="12.3984375" style="12" customWidth="1"/>
    <col min="12580" max="12580" width="18.59765625" style="12" customWidth="1"/>
    <col min="12581" max="12582" width="12.3984375" style="12" customWidth="1"/>
    <col min="12583" max="12583" width="15.3984375" style="12" customWidth="1"/>
    <col min="12584" max="12584" width="12.3984375" style="12" customWidth="1"/>
    <col min="12585" max="12818" width="12.3984375" style="12"/>
    <col min="12819" max="12820" width="12.3984375" style="12" customWidth="1"/>
    <col min="12821" max="12821" width="23.3984375" style="12" bestFit="1" customWidth="1"/>
    <col min="12822" max="12822" width="12.86328125" style="12" bestFit="1" customWidth="1"/>
    <col min="12823" max="12825" width="12.3984375" style="12" customWidth="1"/>
    <col min="12826" max="12826" width="23.3984375" style="12" bestFit="1" customWidth="1"/>
    <col min="12827" max="12827" width="12.86328125" style="12" bestFit="1" customWidth="1"/>
    <col min="12828" max="12830" width="12.3984375" style="12" customWidth="1"/>
    <col min="12831" max="12831" width="23.3984375" style="12" bestFit="1" customWidth="1"/>
    <col min="12832" max="12832" width="12.86328125" style="12" bestFit="1" customWidth="1"/>
    <col min="12833" max="12835" width="12.3984375" style="12" customWidth="1"/>
    <col min="12836" max="12836" width="18.59765625" style="12" customWidth="1"/>
    <col min="12837" max="12838" width="12.3984375" style="12" customWidth="1"/>
    <col min="12839" max="12839" width="15.3984375" style="12" customWidth="1"/>
    <col min="12840" max="12840" width="12.3984375" style="12" customWidth="1"/>
    <col min="12841" max="13074" width="12.3984375" style="12"/>
    <col min="13075" max="13076" width="12.3984375" style="12" customWidth="1"/>
    <col min="13077" max="13077" width="23.3984375" style="12" bestFit="1" customWidth="1"/>
    <col min="13078" max="13078" width="12.86328125" style="12" bestFit="1" customWidth="1"/>
    <col min="13079" max="13081" width="12.3984375" style="12" customWidth="1"/>
    <col min="13082" max="13082" width="23.3984375" style="12" bestFit="1" customWidth="1"/>
    <col min="13083" max="13083" width="12.86328125" style="12" bestFit="1" customWidth="1"/>
    <col min="13084" max="13086" width="12.3984375" style="12" customWidth="1"/>
    <col min="13087" max="13087" width="23.3984375" style="12" bestFit="1" customWidth="1"/>
    <col min="13088" max="13088" width="12.86328125" style="12" bestFit="1" customWidth="1"/>
    <col min="13089" max="13091" width="12.3984375" style="12" customWidth="1"/>
    <col min="13092" max="13092" width="18.59765625" style="12" customWidth="1"/>
    <col min="13093" max="13094" width="12.3984375" style="12" customWidth="1"/>
    <col min="13095" max="13095" width="15.3984375" style="12" customWidth="1"/>
    <col min="13096" max="13096" width="12.3984375" style="12" customWidth="1"/>
    <col min="13097" max="13330" width="12.3984375" style="12"/>
    <col min="13331" max="13332" width="12.3984375" style="12" customWidth="1"/>
    <col min="13333" max="13333" width="23.3984375" style="12" bestFit="1" customWidth="1"/>
    <col min="13334" max="13334" width="12.86328125" style="12" bestFit="1" customWidth="1"/>
    <col min="13335" max="13337" width="12.3984375" style="12" customWidth="1"/>
    <col min="13338" max="13338" width="23.3984375" style="12" bestFit="1" customWidth="1"/>
    <col min="13339" max="13339" width="12.86328125" style="12" bestFit="1" customWidth="1"/>
    <col min="13340" max="13342" width="12.3984375" style="12" customWidth="1"/>
    <col min="13343" max="13343" width="23.3984375" style="12" bestFit="1" customWidth="1"/>
    <col min="13344" max="13344" width="12.86328125" style="12" bestFit="1" customWidth="1"/>
    <col min="13345" max="13347" width="12.3984375" style="12" customWidth="1"/>
    <col min="13348" max="13348" width="18.59765625" style="12" customWidth="1"/>
    <col min="13349" max="13350" width="12.3984375" style="12" customWidth="1"/>
    <col min="13351" max="13351" width="15.3984375" style="12" customWidth="1"/>
    <col min="13352" max="13352" width="12.3984375" style="12" customWidth="1"/>
    <col min="13353" max="13586" width="12.3984375" style="12"/>
    <col min="13587" max="13588" width="12.3984375" style="12" customWidth="1"/>
    <col min="13589" max="13589" width="23.3984375" style="12" bestFit="1" customWidth="1"/>
    <col min="13590" max="13590" width="12.86328125" style="12" bestFit="1" customWidth="1"/>
    <col min="13591" max="13593" width="12.3984375" style="12" customWidth="1"/>
    <col min="13594" max="13594" width="23.3984375" style="12" bestFit="1" customWidth="1"/>
    <col min="13595" max="13595" width="12.86328125" style="12" bestFit="1" customWidth="1"/>
    <col min="13596" max="13598" width="12.3984375" style="12" customWidth="1"/>
    <col min="13599" max="13599" width="23.3984375" style="12" bestFit="1" customWidth="1"/>
    <col min="13600" max="13600" width="12.86328125" style="12" bestFit="1" customWidth="1"/>
    <col min="13601" max="13603" width="12.3984375" style="12" customWidth="1"/>
    <col min="13604" max="13604" width="18.59765625" style="12" customWidth="1"/>
    <col min="13605" max="13606" width="12.3984375" style="12" customWidth="1"/>
    <col min="13607" max="13607" width="15.3984375" style="12" customWidth="1"/>
    <col min="13608" max="13608" width="12.3984375" style="12" customWidth="1"/>
    <col min="13609" max="13842" width="12.3984375" style="12"/>
    <col min="13843" max="13844" width="12.3984375" style="12" customWidth="1"/>
    <col min="13845" max="13845" width="23.3984375" style="12" bestFit="1" customWidth="1"/>
    <col min="13846" max="13846" width="12.86328125" style="12" bestFit="1" customWidth="1"/>
    <col min="13847" max="13849" width="12.3984375" style="12" customWidth="1"/>
    <col min="13850" max="13850" width="23.3984375" style="12" bestFit="1" customWidth="1"/>
    <col min="13851" max="13851" width="12.86328125" style="12" bestFit="1" customWidth="1"/>
    <col min="13852" max="13854" width="12.3984375" style="12" customWidth="1"/>
    <col min="13855" max="13855" width="23.3984375" style="12" bestFit="1" customWidth="1"/>
    <col min="13856" max="13856" width="12.86328125" style="12" bestFit="1" customWidth="1"/>
    <col min="13857" max="13859" width="12.3984375" style="12" customWidth="1"/>
    <col min="13860" max="13860" width="18.59765625" style="12" customWidth="1"/>
    <col min="13861" max="13862" width="12.3984375" style="12" customWidth="1"/>
    <col min="13863" max="13863" width="15.3984375" style="12" customWidth="1"/>
    <col min="13864" max="13864" width="12.3984375" style="12" customWidth="1"/>
    <col min="13865" max="14098" width="12.3984375" style="12"/>
    <col min="14099" max="14100" width="12.3984375" style="12" customWidth="1"/>
    <col min="14101" max="14101" width="23.3984375" style="12" bestFit="1" customWidth="1"/>
    <col min="14102" max="14102" width="12.86328125" style="12" bestFit="1" customWidth="1"/>
    <col min="14103" max="14105" width="12.3984375" style="12" customWidth="1"/>
    <col min="14106" max="14106" width="23.3984375" style="12" bestFit="1" customWidth="1"/>
    <col min="14107" max="14107" width="12.86328125" style="12" bestFit="1" customWidth="1"/>
    <col min="14108" max="14110" width="12.3984375" style="12" customWidth="1"/>
    <col min="14111" max="14111" width="23.3984375" style="12" bestFit="1" customWidth="1"/>
    <col min="14112" max="14112" width="12.86328125" style="12" bestFit="1" customWidth="1"/>
    <col min="14113" max="14115" width="12.3984375" style="12" customWidth="1"/>
    <col min="14116" max="14116" width="18.59765625" style="12" customWidth="1"/>
    <col min="14117" max="14118" width="12.3984375" style="12" customWidth="1"/>
    <col min="14119" max="14119" width="15.3984375" style="12" customWidth="1"/>
    <col min="14120" max="14120" width="12.3984375" style="12" customWidth="1"/>
    <col min="14121" max="14354" width="12.3984375" style="12"/>
    <col min="14355" max="14356" width="12.3984375" style="12" customWidth="1"/>
    <col min="14357" max="14357" width="23.3984375" style="12" bestFit="1" customWidth="1"/>
    <col min="14358" max="14358" width="12.86328125" style="12" bestFit="1" customWidth="1"/>
    <col min="14359" max="14361" width="12.3984375" style="12" customWidth="1"/>
    <col min="14362" max="14362" width="23.3984375" style="12" bestFit="1" customWidth="1"/>
    <col min="14363" max="14363" width="12.86328125" style="12" bestFit="1" customWidth="1"/>
    <col min="14364" max="14366" width="12.3984375" style="12" customWidth="1"/>
    <col min="14367" max="14367" width="23.3984375" style="12" bestFit="1" customWidth="1"/>
    <col min="14368" max="14368" width="12.86328125" style="12" bestFit="1" customWidth="1"/>
    <col min="14369" max="14371" width="12.3984375" style="12" customWidth="1"/>
    <col min="14372" max="14372" width="18.59765625" style="12" customWidth="1"/>
    <col min="14373" max="14374" width="12.3984375" style="12" customWidth="1"/>
    <col min="14375" max="14375" width="15.3984375" style="12" customWidth="1"/>
    <col min="14376" max="14376" width="12.3984375" style="12" customWidth="1"/>
    <col min="14377" max="14610" width="12.3984375" style="12"/>
    <col min="14611" max="14612" width="12.3984375" style="12" customWidth="1"/>
    <col min="14613" max="14613" width="23.3984375" style="12" bestFit="1" customWidth="1"/>
    <col min="14614" max="14614" width="12.86328125" style="12" bestFit="1" customWidth="1"/>
    <col min="14615" max="14617" width="12.3984375" style="12" customWidth="1"/>
    <col min="14618" max="14618" width="23.3984375" style="12" bestFit="1" customWidth="1"/>
    <col min="14619" max="14619" width="12.86328125" style="12" bestFit="1" customWidth="1"/>
    <col min="14620" max="14622" width="12.3984375" style="12" customWidth="1"/>
    <col min="14623" max="14623" width="23.3984375" style="12" bestFit="1" customWidth="1"/>
    <col min="14624" max="14624" width="12.86328125" style="12" bestFit="1" customWidth="1"/>
    <col min="14625" max="14627" width="12.3984375" style="12" customWidth="1"/>
    <col min="14628" max="14628" width="18.59765625" style="12" customWidth="1"/>
    <col min="14629" max="14630" width="12.3984375" style="12" customWidth="1"/>
    <col min="14631" max="14631" width="15.3984375" style="12" customWidth="1"/>
    <col min="14632" max="14632" width="12.3984375" style="12" customWidth="1"/>
    <col min="14633" max="14866" width="12.3984375" style="12"/>
    <col min="14867" max="14868" width="12.3984375" style="12" customWidth="1"/>
    <col min="14869" max="14869" width="23.3984375" style="12" bestFit="1" customWidth="1"/>
    <col min="14870" max="14870" width="12.86328125" style="12" bestFit="1" customWidth="1"/>
    <col min="14871" max="14873" width="12.3984375" style="12" customWidth="1"/>
    <col min="14874" max="14874" width="23.3984375" style="12" bestFit="1" customWidth="1"/>
    <col min="14875" max="14875" width="12.86328125" style="12" bestFit="1" customWidth="1"/>
    <col min="14876" max="14878" width="12.3984375" style="12" customWidth="1"/>
    <col min="14879" max="14879" width="23.3984375" style="12" bestFit="1" customWidth="1"/>
    <col min="14880" max="14880" width="12.86328125" style="12" bestFit="1" customWidth="1"/>
    <col min="14881" max="14883" width="12.3984375" style="12" customWidth="1"/>
    <col min="14884" max="14884" width="18.59765625" style="12" customWidth="1"/>
    <col min="14885" max="14886" width="12.3984375" style="12" customWidth="1"/>
    <col min="14887" max="14887" width="15.3984375" style="12" customWidth="1"/>
    <col min="14888" max="14888" width="12.3984375" style="12" customWidth="1"/>
    <col min="14889" max="15122" width="12.3984375" style="12"/>
    <col min="15123" max="15124" width="12.3984375" style="12" customWidth="1"/>
    <col min="15125" max="15125" width="23.3984375" style="12" bestFit="1" customWidth="1"/>
    <col min="15126" max="15126" width="12.86328125" style="12" bestFit="1" customWidth="1"/>
    <col min="15127" max="15129" width="12.3984375" style="12" customWidth="1"/>
    <col min="15130" max="15130" width="23.3984375" style="12" bestFit="1" customWidth="1"/>
    <col min="15131" max="15131" width="12.86328125" style="12" bestFit="1" customWidth="1"/>
    <col min="15132" max="15134" width="12.3984375" style="12" customWidth="1"/>
    <col min="15135" max="15135" width="23.3984375" style="12" bestFit="1" customWidth="1"/>
    <col min="15136" max="15136" width="12.86328125" style="12" bestFit="1" customWidth="1"/>
    <col min="15137" max="15139" width="12.3984375" style="12" customWidth="1"/>
    <col min="15140" max="15140" width="18.59765625" style="12" customWidth="1"/>
    <col min="15141" max="15142" width="12.3984375" style="12" customWidth="1"/>
    <col min="15143" max="15143" width="15.3984375" style="12" customWidth="1"/>
    <col min="15144" max="15144" width="12.3984375" style="12" customWidth="1"/>
    <col min="15145" max="15378" width="12.3984375" style="12"/>
    <col min="15379" max="15380" width="12.3984375" style="12" customWidth="1"/>
    <col min="15381" max="15381" width="23.3984375" style="12" bestFit="1" customWidth="1"/>
    <col min="15382" max="15382" width="12.86328125" style="12" bestFit="1" customWidth="1"/>
    <col min="15383" max="15385" width="12.3984375" style="12" customWidth="1"/>
    <col min="15386" max="15386" width="23.3984375" style="12" bestFit="1" customWidth="1"/>
    <col min="15387" max="15387" width="12.86328125" style="12" bestFit="1" customWidth="1"/>
    <col min="15388" max="15390" width="12.3984375" style="12" customWidth="1"/>
    <col min="15391" max="15391" width="23.3984375" style="12" bestFit="1" customWidth="1"/>
    <col min="15392" max="15392" width="12.86328125" style="12" bestFit="1" customWidth="1"/>
    <col min="15393" max="15395" width="12.3984375" style="12" customWidth="1"/>
    <col min="15396" max="15396" width="18.59765625" style="12" customWidth="1"/>
    <col min="15397" max="15398" width="12.3984375" style="12" customWidth="1"/>
    <col min="15399" max="15399" width="15.3984375" style="12" customWidth="1"/>
    <col min="15400" max="15400" width="12.3984375" style="12" customWidth="1"/>
    <col min="15401" max="15634" width="12.3984375" style="12"/>
    <col min="15635" max="15636" width="12.3984375" style="12" customWidth="1"/>
    <col min="15637" max="15637" width="23.3984375" style="12" bestFit="1" customWidth="1"/>
    <col min="15638" max="15638" width="12.86328125" style="12" bestFit="1" customWidth="1"/>
    <col min="15639" max="15641" width="12.3984375" style="12" customWidth="1"/>
    <col min="15642" max="15642" width="23.3984375" style="12" bestFit="1" customWidth="1"/>
    <col min="15643" max="15643" width="12.86328125" style="12" bestFit="1" customWidth="1"/>
    <col min="15644" max="15646" width="12.3984375" style="12" customWidth="1"/>
    <col min="15647" max="15647" width="23.3984375" style="12" bestFit="1" customWidth="1"/>
    <col min="15648" max="15648" width="12.86328125" style="12" bestFit="1" customWidth="1"/>
    <col min="15649" max="15651" width="12.3984375" style="12" customWidth="1"/>
    <col min="15652" max="15652" width="18.59765625" style="12" customWidth="1"/>
    <col min="15653" max="15654" width="12.3984375" style="12" customWidth="1"/>
    <col min="15655" max="15655" width="15.3984375" style="12" customWidth="1"/>
    <col min="15656" max="15656" width="12.3984375" style="12" customWidth="1"/>
    <col min="15657" max="15890" width="12.3984375" style="12"/>
    <col min="15891" max="15892" width="12.3984375" style="12" customWidth="1"/>
    <col min="15893" max="15893" width="23.3984375" style="12" bestFit="1" customWidth="1"/>
    <col min="15894" max="15894" width="12.86328125" style="12" bestFit="1" customWidth="1"/>
    <col min="15895" max="15897" width="12.3984375" style="12" customWidth="1"/>
    <col min="15898" max="15898" width="23.3984375" style="12" bestFit="1" customWidth="1"/>
    <col min="15899" max="15899" width="12.86328125" style="12" bestFit="1" customWidth="1"/>
    <col min="15900" max="15902" width="12.3984375" style="12" customWidth="1"/>
    <col min="15903" max="15903" width="23.3984375" style="12" bestFit="1" customWidth="1"/>
    <col min="15904" max="15904" width="12.86328125" style="12" bestFit="1" customWidth="1"/>
    <col min="15905" max="15907" width="12.3984375" style="12" customWidth="1"/>
    <col min="15908" max="15908" width="18.59765625" style="12" customWidth="1"/>
    <col min="15909" max="15910" width="12.3984375" style="12" customWidth="1"/>
    <col min="15911" max="15911" width="15.3984375" style="12" customWidth="1"/>
    <col min="15912" max="15912" width="12.3984375" style="12" customWidth="1"/>
    <col min="15913" max="16146" width="12.3984375" style="12"/>
    <col min="16147" max="16148" width="12.3984375" style="12" customWidth="1"/>
    <col min="16149" max="16149" width="23.3984375" style="12" bestFit="1" customWidth="1"/>
    <col min="16150" max="16150" width="12.86328125" style="12" bestFit="1" customWidth="1"/>
    <col min="16151" max="16153" width="12.3984375" style="12" customWidth="1"/>
    <col min="16154" max="16154" width="23.3984375" style="12" bestFit="1" customWidth="1"/>
    <col min="16155" max="16155" width="12.86328125" style="12" bestFit="1" customWidth="1"/>
    <col min="16156" max="16158" width="12.3984375" style="12" customWidth="1"/>
    <col min="16159" max="16159" width="23.3984375" style="12" bestFit="1" customWidth="1"/>
    <col min="16160" max="16160" width="12.86328125" style="12" bestFit="1" customWidth="1"/>
    <col min="16161" max="16163" width="12.3984375" style="12" customWidth="1"/>
    <col min="16164" max="16164" width="18.59765625" style="12" customWidth="1"/>
    <col min="16165" max="16166" width="12.3984375" style="12" customWidth="1"/>
    <col min="16167" max="16167" width="15.3984375" style="12" customWidth="1"/>
    <col min="16168" max="16168" width="12.3984375" style="12" customWidth="1"/>
    <col min="16169" max="16384" width="12.3984375" style="12"/>
  </cols>
  <sheetData>
    <row r="1" spans="1:40" ht="23.1" customHeight="1">
      <c r="A1" s="295" t="s">
        <v>17</v>
      </c>
      <c r="B1" s="295"/>
      <c r="C1" s="362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  <c r="R1" s="363"/>
      <c r="S1" s="363"/>
      <c r="T1" s="363"/>
      <c r="U1" s="363"/>
      <c r="V1" s="363"/>
      <c r="W1" s="363"/>
      <c r="X1" s="363"/>
      <c r="Y1" s="363"/>
      <c r="Z1" s="363"/>
      <c r="AA1" s="363"/>
      <c r="AB1" s="363"/>
      <c r="AC1" s="363"/>
      <c r="AD1" s="363"/>
      <c r="AE1" s="363"/>
      <c r="AF1" s="363"/>
      <c r="AG1" s="363"/>
      <c r="AH1" s="363"/>
      <c r="AI1" s="363"/>
      <c r="AJ1" s="363"/>
      <c r="AK1" s="363"/>
      <c r="AL1" s="363"/>
      <c r="AM1" s="363"/>
      <c r="AN1" s="363"/>
    </row>
    <row r="2" spans="1:40" ht="23.1" customHeight="1">
      <c r="A2" s="313" t="s">
        <v>18</v>
      </c>
      <c r="B2" s="313"/>
      <c r="C2" s="333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364"/>
      <c r="P2" s="364"/>
      <c r="Q2" s="364"/>
      <c r="R2" s="364"/>
      <c r="S2" s="364"/>
      <c r="T2" s="364"/>
      <c r="U2" s="364"/>
      <c r="V2" s="364"/>
      <c r="W2" s="364"/>
      <c r="X2" s="364"/>
      <c r="Y2" s="364"/>
      <c r="Z2" s="364"/>
      <c r="AA2" s="364"/>
      <c r="AB2" s="364"/>
      <c r="AC2" s="364"/>
      <c r="AD2" s="364"/>
      <c r="AE2" s="364"/>
      <c r="AF2" s="364"/>
      <c r="AG2" s="364"/>
      <c r="AH2" s="364"/>
      <c r="AI2" s="364"/>
      <c r="AJ2" s="364"/>
      <c r="AK2" s="364"/>
      <c r="AL2" s="364"/>
      <c r="AM2" s="364"/>
      <c r="AN2" s="364"/>
    </row>
    <row r="3" spans="1:40" ht="23.1" customHeight="1">
      <c r="A3" s="295" t="s">
        <v>44</v>
      </c>
      <c r="B3" s="295"/>
      <c r="C3" s="324" t="s">
        <v>219</v>
      </c>
      <c r="D3" s="325"/>
      <c r="E3" s="325"/>
      <c r="F3" s="325"/>
      <c r="G3" s="230" t="s">
        <v>126</v>
      </c>
      <c r="H3" s="324" t="s">
        <v>233</v>
      </c>
      <c r="I3" s="325"/>
      <c r="J3" s="325"/>
      <c r="K3" s="325"/>
      <c r="L3" s="327"/>
      <c r="M3" s="271" t="s">
        <v>227</v>
      </c>
      <c r="N3" s="316" t="s">
        <v>234</v>
      </c>
      <c r="O3" s="295"/>
      <c r="P3" s="295"/>
      <c r="Q3" s="295" t="s">
        <v>235</v>
      </c>
      <c r="R3" s="295"/>
      <c r="S3" s="295"/>
      <c r="T3" s="316" t="s">
        <v>236</v>
      </c>
      <c r="U3" s="295"/>
      <c r="V3" s="295"/>
      <c r="W3" s="316" t="s">
        <v>237</v>
      </c>
      <c r="X3" s="295"/>
      <c r="Y3" s="295"/>
      <c r="Z3" s="295" t="s">
        <v>235</v>
      </c>
      <c r="AA3" s="295"/>
      <c r="AB3" s="295"/>
      <c r="AC3" s="316" t="s">
        <v>238</v>
      </c>
      <c r="AD3" s="295"/>
      <c r="AE3" s="295"/>
      <c r="AF3" s="365" t="s">
        <v>20</v>
      </c>
      <c r="AG3" s="366"/>
      <c r="AH3" s="366"/>
      <c r="AI3" s="366"/>
      <c r="AJ3" s="366"/>
      <c r="AK3" s="366"/>
      <c r="AL3" s="366"/>
      <c r="AM3" s="366"/>
      <c r="AN3" s="366"/>
    </row>
    <row r="4" spans="1:40" ht="105.75" customHeight="1">
      <c r="A4" s="295" t="s">
        <v>21</v>
      </c>
      <c r="B4" s="295"/>
      <c r="C4" s="324"/>
      <c r="D4" s="325"/>
      <c r="E4" s="325"/>
      <c r="F4" s="325"/>
      <c r="G4" s="229"/>
      <c r="H4" s="324"/>
      <c r="I4" s="325"/>
      <c r="J4" s="325"/>
      <c r="K4" s="325"/>
      <c r="L4" s="327"/>
      <c r="M4" s="271"/>
      <c r="N4" s="295"/>
      <c r="O4" s="295"/>
      <c r="P4" s="295"/>
      <c r="Q4" s="295"/>
      <c r="R4" s="295"/>
      <c r="S4" s="295"/>
      <c r="T4" s="295"/>
      <c r="U4" s="295"/>
      <c r="V4" s="295"/>
      <c r="W4" s="295"/>
      <c r="X4" s="295"/>
      <c r="Y4" s="295"/>
      <c r="Z4" s="295"/>
      <c r="AA4" s="295"/>
      <c r="AB4" s="295"/>
      <c r="AC4" s="295"/>
      <c r="AD4" s="295"/>
      <c r="AE4" s="295"/>
      <c r="AF4" s="330"/>
      <c r="AG4" s="367"/>
      <c r="AH4" s="367"/>
      <c r="AI4" s="367"/>
      <c r="AJ4" s="367"/>
      <c r="AK4" s="367"/>
      <c r="AL4" s="367"/>
      <c r="AM4" s="367"/>
      <c r="AN4" s="367"/>
    </row>
    <row r="5" spans="1:40" s="13" customFormat="1" ht="23.1" customHeight="1">
      <c r="A5" s="306" t="s">
        <v>22</v>
      </c>
      <c r="B5" s="306"/>
      <c r="C5" s="128">
        <v>44091</v>
      </c>
      <c r="D5" s="51"/>
      <c r="E5" s="51">
        <f>COUNT(C10:C41)</f>
        <v>1</v>
      </c>
      <c r="F5" s="51"/>
      <c r="G5" s="128">
        <v>44091</v>
      </c>
      <c r="H5" s="193">
        <v>44092</v>
      </c>
      <c r="I5" s="51"/>
      <c r="J5" s="51">
        <f>COUNT(H10:H41)</f>
        <v>1</v>
      </c>
      <c r="K5" s="51"/>
      <c r="L5" s="51"/>
      <c r="M5" s="193">
        <v>44092</v>
      </c>
      <c r="N5" s="128" t="s">
        <v>246</v>
      </c>
      <c r="O5" s="51"/>
      <c r="P5" s="51">
        <f>COUNTA(N10:N41)</f>
        <v>7</v>
      </c>
      <c r="Q5" s="128" t="s">
        <v>239</v>
      </c>
      <c r="R5" s="51"/>
      <c r="S5" s="51">
        <f>COUNTA(Q10:Q41)</f>
        <v>7</v>
      </c>
      <c r="T5" s="128" t="s">
        <v>240</v>
      </c>
      <c r="U5" s="51"/>
      <c r="V5" s="51">
        <f>COUNTA(T10:T41)</f>
        <v>14</v>
      </c>
      <c r="W5" s="128" t="s">
        <v>241</v>
      </c>
      <c r="X5" s="51"/>
      <c r="Y5" s="51">
        <f>COUNTA(W10:W41)</f>
        <v>7</v>
      </c>
      <c r="Z5" s="128" t="s">
        <v>239</v>
      </c>
      <c r="AA5" s="51"/>
      <c r="AB5" s="51">
        <f>COUNTA(Z10:Z41)</f>
        <v>7</v>
      </c>
      <c r="AC5" s="128" t="s">
        <v>221</v>
      </c>
      <c r="AD5" s="51"/>
      <c r="AE5" s="51">
        <f>COUNTA(AC10:AC41)</f>
        <v>7</v>
      </c>
      <c r="AF5" s="368"/>
      <c r="AG5" s="369"/>
      <c r="AH5" s="369"/>
      <c r="AI5" s="369"/>
      <c r="AJ5" s="369"/>
      <c r="AK5" s="369"/>
      <c r="AL5" s="369"/>
      <c r="AM5" s="369"/>
      <c r="AN5" s="369"/>
    </row>
    <row r="6" spans="1:40" ht="23.1" customHeight="1">
      <c r="A6" s="292"/>
      <c r="B6" s="292"/>
      <c r="C6" s="52" t="s">
        <v>98</v>
      </c>
      <c r="D6" s="54" t="s">
        <v>95</v>
      </c>
      <c r="E6" s="54" t="s">
        <v>96</v>
      </c>
      <c r="F6" s="55" t="s">
        <v>97</v>
      </c>
      <c r="G6" s="52" t="s">
        <v>125</v>
      </c>
      <c r="H6" s="52" t="s">
        <v>98</v>
      </c>
      <c r="I6" s="54" t="s">
        <v>95</v>
      </c>
      <c r="J6" s="54" t="s">
        <v>96</v>
      </c>
      <c r="K6" s="55" t="s">
        <v>97</v>
      </c>
      <c r="L6" s="52" t="s">
        <v>10</v>
      </c>
      <c r="M6" s="52" t="s">
        <v>10</v>
      </c>
      <c r="N6" s="52" t="s">
        <v>7</v>
      </c>
      <c r="O6" s="52" t="s">
        <v>9</v>
      </c>
      <c r="P6" s="53" t="s">
        <v>12</v>
      </c>
      <c r="Q6" s="52" t="s">
        <v>7</v>
      </c>
      <c r="R6" s="52" t="s">
        <v>9</v>
      </c>
      <c r="S6" s="53" t="s">
        <v>12</v>
      </c>
      <c r="T6" s="52" t="s">
        <v>7</v>
      </c>
      <c r="U6" s="52" t="s">
        <v>9</v>
      </c>
      <c r="V6" s="53" t="s">
        <v>12</v>
      </c>
      <c r="W6" s="52" t="s">
        <v>7</v>
      </c>
      <c r="X6" s="52" t="s">
        <v>9</v>
      </c>
      <c r="Y6" s="53" t="s">
        <v>12</v>
      </c>
      <c r="Z6" s="52" t="s">
        <v>7</v>
      </c>
      <c r="AA6" s="52" t="s">
        <v>9</v>
      </c>
      <c r="AB6" s="53" t="s">
        <v>12</v>
      </c>
      <c r="AC6" s="52" t="s">
        <v>99</v>
      </c>
      <c r="AD6" s="52" t="s">
        <v>100</v>
      </c>
      <c r="AE6" s="53" t="s">
        <v>101</v>
      </c>
      <c r="AF6" s="52" t="s">
        <v>98</v>
      </c>
      <c r="AG6" s="54" t="s">
        <v>95</v>
      </c>
      <c r="AH6" s="54" t="s">
        <v>96</v>
      </c>
      <c r="AI6" s="55" t="s">
        <v>97</v>
      </c>
      <c r="AJ6" s="52" t="s">
        <v>125</v>
      </c>
      <c r="AK6" s="52" t="s">
        <v>7</v>
      </c>
      <c r="AL6" s="52" t="s">
        <v>9</v>
      </c>
      <c r="AM6" s="232" t="s">
        <v>12</v>
      </c>
      <c r="AN6" s="52" t="s">
        <v>220</v>
      </c>
    </row>
    <row r="7" spans="1:40" s="14" customFormat="1" ht="30" customHeight="1">
      <c r="A7" s="294" t="s">
        <v>102</v>
      </c>
      <c r="B7" s="294"/>
      <c r="C7" s="31"/>
      <c r="D7" s="31"/>
      <c r="E7" s="194"/>
      <c r="F7" s="131"/>
      <c r="G7" s="31">
        <v>35000</v>
      </c>
      <c r="H7" s="31"/>
      <c r="I7" s="31"/>
      <c r="J7" s="194"/>
      <c r="K7" s="131"/>
      <c r="L7" s="31">
        <v>100000</v>
      </c>
      <c r="M7" s="31"/>
      <c r="N7" s="31">
        <v>1400000</v>
      </c>
      <c r="O7" s="31">
        <v>2100</v>
      </c>
      <c r="P7" s="56">
        <f t="shared" ref="P7:P42" si="0">O7/N7</f>
        <v>1.5E-3</v>
      </c>
      <c r="Q7" s="31">
        <v>3500000</v>
      </c>
      <c r="R7" s="31">
        <v>2100</v>
      </c>
      <c r="S7" s="56">
        <f t="shared" ref="S7:S42" si="1">R7/Q7</f>
        <v>5.9999999999999995E-4</v>
      </c>
      <c r="T7" s="31">
        <v>28000000</v>
      </c>
      <c r="U7" s="31">
        <v>2800</v>
      </c>
      <c r="V7" s="56">
        <f t="shared" ref="V7:V42" si="2">U7/T7</f>
        <v>1E-4</v>
      </c>
      <c r="W7" s="31">
        <v>14000000</v>
      </c>
      <c r="X7" s="31">
        <v>2800</v>
      </c>
      <c r="Y7" s="56">
        <f t="shared" ref="Y7:Y42" si="3">X7/W7</f>
        <v>2.0000000000000001E-4</v>
      </c>
      <c r="Z7" s="31">
        <v>1750000</v>
      </c>
      <c r="AA7" s="31">
        <v>1400</v>
      </c>
      <c r="AB7" s="56">
        <f t="shared" ref="AB7:AB42" si="4">AA7/Z7</f>
        <v>8.0000000000000004E-4</v>
      </c>
      <c r="AC7" s="31">
        <v>1750000</v>
      </c>
      <c r="AD7" s="31">
        <v>1050</v>
      </c>
      <c r="AE7" s="56">
        <f t="shared" ref="AE7:AE42" si="5">AD7/AC7</f>
        <v>5.9999999999999995E-4</v>
      </c>
      <c r="AF7" s="57"/>
      <c r="AG7" s="57"/>
      <c r="AH7" s="58"/>
      <c r="AI7" s="154"/>
      <c r="AJ7" s="156">
        <f t="shared" ref="AJ7:AL26" si="6">SUMIF($C$6:$AE$6,AJ$6,$C7:$AE7)</f>
        <v>35000</v>
      </c>
      <c r="AK7" s="156">
        <f t="shared" si="6"/>
        <v>50400000</v>
      </c>
      <c r="AL7" s="156">
        <f t="shared" si="6"/>
        <v>12250</v>
      </c>
      <c r="AM7" s="233">
        <f>AL7/AK7</f>
        <v>2.4305555555555555E-4</v>
      </c>
      <c r="AN7" s="156">
        <f t="shared" ref="AN7:AN41" si="7">SUMIF($C$6:$AE$6,AN$6,$C7:$AE7)</f>
        <v>100000</v>
      </c>
    </row>
    <row r="8" spans="1:40" ht="16.5" hidden="1" customHeight="1">
      <c r="A8" s="319" t="s">
        <v>103</v>
      </c>
      <c r="B8" s="320"/>
      <c r="C8" s="35" t="e">
        <f>C7/D5*E5</f>
        <v>#DIV/0!</v>
      </c>
      <c r="D8" s="50" t="e">
        <f>D7/D5*E5</f>
        <v>#DIV/0!</v>
      </c>
      <c r="E8" s="195" t="e">
        <f>D8/C8</f>
        <v>#DIV/0!</v>
      </c>
      <c r="F8" s="132" t="e">
        <f>F7/D5*E5</f>
        <v>#DIV/0!</v>
      </c>
      <c r="G8" s="35" t="e">
        <f>G7/#REF!*#REF!</f>
        <v>#REF!</v>
      </c>
      <c r="H8" s="35" t="e">
        <f>H7/I5*J5</f>
        <v>#DIV/0!</v>
      </c>
      <c r="I8" s="50" t="e">
        <f>I7/I5*J5</f>
        <v>#DIV/0!</v>
      </c>
      <c r="J8" s="195" t="e">
        <f>I8/H8</f>
        <v>#DIV/0!</v>
      </c>
      <c r="K8" s="132" t="e">
        <f>K7/I5*J5</f>
        <v>#DIV/0!</v>
      </c>
      <c r="L8" s="132"/>
      <c r="M8" s="35" t="e">
        <f>M7/#REF!*#REF!</f>
        <v>#REF!</v>
      </c>
      <c r="N8" s="35" t="e">
        <f>N7/O5*P5</f>
        <v>#DIV/0!</v>
      </c>
      <c r="O8" s="50" t="e">
        <f>O7/O5*P5</f>
        <v>#DIV/0!</v>
      </c>
      <c r="P8" s="60" t="e">
        <f t="shared" si="0"/>
        <v>#DIV/0!</v>
      </c>
      <c r="Q8" s="35" t="e">
        <f>Q7/R5*S5</f>
        <v>#DIV/0!</v>
      </c>
      <c r="R8" s="50" t="e">
        <f>R7/R5*S5</f>
        <v>#DIV/0!</v>
      </c>
      <c r="S8" s="60" t="e">
        <f t="shared" si="1"/>
        <v>#DIV/0!</v>
      </c>
      <c r="T8" s="35" t="e">
        <f>T7/U5*V5</f>
        <v>#DIV/0!</v>
      </c>
      <c r="U8" s="50" t="e">
        <f>U7/U5*V5</f>
        <v>#DIV/0!</v>
      </c>
      <c r="V8" s="60" t="e">
        <f t="shared" si="2"/>
        <v>#DIV/0!</v>
      </c>
      <c r="W8" s="35" t="e">
        <f>W7/X5*Y5</f>
        <v>#DIV/0!</v>
      </c>
      <c r="X8" s="50" t="e">
        <f>X7/X5*Y5</f>
        <v>#DIV/0!</v>
      </c>
      <c r="Y8" s="60" t="e">
        <f t="shared" si="3"/>
        <v>#DIV/0!</v>
      </c>
      <c r="Z8" s="35" t="e">
        <f>Z7/AA5*AB5</f>
        <v>#DIV/0!</v>
      </c>
      <c r="AA8" s="50" t="e">
        <f>AA7/AA5*AB5</f>
        <v>#DIV/0!</v>
      </c>
      <c r="AB8" s="60" t="e">
        <f t="shared" si="4"/>
        <v>#DIV/0!</v>
      </c>
      <c r="AC8" s="35" t="e">
        <f>AC7/AD5*AE5</f>
        <v>#DIV/0!</v>
      </c>
      <c r="AD8" s="50" t="e">
        <f>AD7/AD5*AE5</f>
        <v>#DIV/0!</v>
      </c>
      <c r="AE8" s="60" t="e">
        <f t="shared" si="5"/>
        <v>#DIV/0!</v>
      </c>
      <c r="AF8" s="61" t="e">
        <f t="shared" ref="AF8:AF41" si="8">SUMIF($C$6:$AE$6,$AF$6,C8:AE8)</f>
        <v>#DIV/0!</v>
      </c>
      <c r="AG8" s="62" t="e">
        <f t="shared" ref="AG8:AG41" si="9">SUMIF($C$6:$AE$6,$AG$6,C8:AE8)</f>
        <v>#DIV/0!</v>
      </c>
      <c r="AH8" s="63" t="e">
        <f t="shared" ref="AH8" si="10">AG8/AF8</f>
        <v>#DIV/0!</v>
      </c>
      <c r="AI8" s="155" t="e">
        <f>SUMIF($C$6:$AE$6,$AI$6,C8:AE8)</f>
        <v>#DIV/0!</v>
      </c>
      <c r="AJ8" s="155" t="e">
        <f t="shared" si="6"/>
        <v>#REF!</v>
      </c>
      <c r="AK8" s="155" t="e">
        <f t="shared" si="6"/>
        <v>#DIV/0!</v>
      </c>
      <c r="AL8" s="155" t="e">
        <f t="shared" si="6"/>
        <v>#DIV/0!</v>
      </c>
      <c r="AM8" s="234" t="e">
        <f t="shared" ref="AM8:AM42" si="11">AL8/AK8</f>
        <v>#DIV/0!</v>
      </c>
      <c r="AN8" s="155" t="e">
        <f t="shared" si="7"/>
        <v>#REF!</v>
      </c>
    </row>
    <row r="9" spans="1:40" s="14" customFormat="1" ht="30" customHeight="1">
      <c r="A9" s="300" t="s">
        <v>104</v>
      </c>
      <c r="B9" s="300"/>
      <c r="C9" s="39">
        <f t="shared" ref="C9:G9" si="12">SUM(C10:C41)</f>
        <v>544003</v>
      </c>
      <c r="D9" s="40">
        <f t="shared" si="12"/>
        <v>2194</v>
      </c>
      <c r="E9" s="173">
        <f t="shared" si="12"/>
        <v>4</v>
      </c>
      <c r="F9" s="133">
        <f t="shared" si="12"/>
        <v>61</v>
      </c>
      <c r="G9" s="40">
        <f t="shared" si="12"/>
        <v>47982</v>
      </c>
      <c r="H9" s="39">
        <f t="shared" ref="H9:M9" si="13">SUM(H10:H41)</f>
        <v>545060</v>
      </c>
      <c r="I9" s="40">
        <f t="shared" si="13"/>
        <v>358</v>
      </c>
      <c r="J9" s="173">
        <f t="shared" si="13"/>
        <v>11</v>
      </c>
      <c r="K9" s="133">
        <f t="shared" si="13"/>
        <v>21</v>
      </c>
      <c r="L9" s="133">
        <f t="shared" si="13"/>
        <v>153949</v>
      </c>
      <c r="M9" s="39">
        <f t="shared" si="13"/>
        <v>16279</v>
      </c>
      <c r="N9" s="39">
        <f>SUM(N10:N41)</f>
        <v>1743045</v>
      </c>
      <c r="O9" s="40">
        <f>SUM(O10:O41)</f>
        <v>7558</v>
      </c>
      <c r="P9" s="41">
        <f t="shared" si="0"/>
        <v>4.3360900034135662E-3</v>
      </c>
      <c r="Q9" s="39">
        <f>SUM(Q10:Q41)</f>
        <v>3672655</v>
      </c>
      <c r="R9" s="40">
        <f>SUM(R10:R41)</f>
        <v>3698</v>
      </c>
      <c r="S9" s="41">
        <f t="shared" si="1"/>
        <v>1.0069010021360569E-3</v>
      </c>
      <c r="T9" s="39">
        <f>SUM(T10:T41)</f>
        <v>29509343</v>
      </c>
      <c r="U9" s="40">
        <f>SUM(U10:U41)</f>
        <v>3182</v>
      </c>
      <c r="V9" s="41">
        <f t="shared" si="2"/>
        <v>1.0783025565835199E-4</v>
      </c>
      <c r="W9" s="39">
        <f>SUM(W10:W41)</f>
        <v>14618156</v>
      </c>
      <c r="X9" s="40">
        <f>SUM(X10:X41)</f>
        <v>3228</v>
      </c>
      <c r="Y9" s="41">
        <f t="shared" si="3"/>
        <v>2.2082128553013115E-4</v>
      </c>
      <c r="Z9" s="39">
        <f>SUM(Z10:Z41)</f>
        <v>2062503</v>
      </c>
      <c r="AA9" s="40">
        <f>SUM(AA10:AA41)</f>
        <v>1906</v>
      </c>
      <c r="AB9" s="41">
        <f t="shared" si="4"/>
        <v>9.2411986794685875E-4</v>
      </c>
      <c r="AC9" s="39">
        <f>SUM(AC10:AC41)</f>
        <v>2093655</v>
      </c>
      <c r="AD9" s="40">
        <f>SUM(AD10:AD41)</f>
        <v>1341</v>
      </c>
      <c r="AE9" s="41">
        <f t="shared" si="5"/>
        <v>6.4050667373564409E-4</v>
      </c>
      <c r="AF9" s="59">
        <f t="shared" si="8"/>
        <v>1089063</v>
      </c>
      <c r="AG9" s="59">
        <f t="shared" si="9"/>
        <v>2552</v>
      </c>
      <c r="AH9" s="196">
        <f t="shared" ref="AH9:AH41" si="14">SUMIF($C$6:$AE$6,$AH$6,C9:AE9)</f>
        <v>15</v>
      </c>
      <c r="AI9" s="156">
        <f>SUMIF($C$6:$AE$6,AI$6,$C9:$AE9)</f>
        <v>82</v>
      </c>
      <c r="AJ9" s="156">
        <f t="shared" si="6"/>
        <v>47982</v>
      </c>
      <c r="AK9" s="156">
        <f t="shared" si="6"/>
        <v>53699357</v>
      </c>
      <c r="AL9" s="156">
        <f t="shared" si="6"/>
        <v>20913</v>
      </c>
      <c r="AM9" s="235">
        <f t="shared" si="11"/>
        <v>3.8944600398101604E-4</v>
      </c>
      <c r="AN9" s="156">
        <f t="shared" si="7"/>
        <v>170228</v>
      </c>
    </row>
    <row r="10" spans="1:40" ht="15.75">
      <c r="A10" s="192">
        <v>44091</v>
      </c>
      <c r="B10" s="44" t="s">
        <v>225</v>
      </c>
      <c r="C10" s="248">
        <v>544003</v>
      </c>
      <c r="D10" s="248">
        <v>2194</v>
      </c>
      <c r="E10" s="265">
        <v>4</v>
      </c>
      <c r="F10" s="266">
        <v>61</v>
      </c>
      <c r="G10" s="248">
        <v>47982</v>
      </c>
      <c r="H10" s="35"/>
      <c r="I10" s="35"/>
      <c r="J10" s="200"/>
      <c r="K10" s="132"/>
      <c r="L10" s="132"/>
      <c r="M10" s="35"/>
      <c r="N10" s="35"/>
      <c r="O10" s="35"/>
      <c r="P10" s="60" t="e">
        <f t="shared" si="0"/>
        <v>#DIV/0!</v>
      </c>
      <c r="Q10" s="35"/>
      <c r="R10" s="35"/>
      <c r="S10" s="60" t="e">
        <f t="shared" si="1"/>
        <v>#DIV/0!</v>
      </c>
      <c r="T10" s="35"/>
      <c r="U10" s="35"/>
      <c r="V10" s="60" t="e">
        <f t="shared" si="2"/>
        <v>#DIV/0!</v>
      </c>
      <c r="W10" s="35"/>
      <c r="X10" s="35"/>
      <c r="Y10" s="60" t="e">
        <f t="shared" si="3"/>
        <v>#DIV/0!</v>
      </c>
      <c r="Z10" s="35"/>
      <c r="AA10" s="35"/>
      <c r="AB10" s="60" t="e">
        <f t="shared" si="4"/>
        <v>#DIV/0!</v>
      </c>
      <c r="AC10" s="35"/>
      <c r="AD10" s="35"/>
      <c r="AE10" s="60" t="e">
        <f t="shared" si="5"/>
        <v>#DIV/0!</v>
      </c>
      <c r="AF10" s="61">
        <f t="shared" si="8"/>
        <v>544003</v>
      </c>
      <c r="AG10" s="62">
        <f t="shared" si="9"/>
        <v>2194</v>
      </c>
      <c r="AH10" s="198">
        <f t="shared" si="14"/>
        <v>4</v>
      </c>
      <c r="AI10" s="199">
        <f t="shared" ref="AI10:AI41" si="15">SUMIF($C$6:$AE$6,$AI$6,C10:AE10)</f>
        <v>61</v>
      </c>
      <c r="AJ10" s="199">
        <f t="shared" si="6"/>
        <v>47982</v>
      </c>
      <c r="AK10" s="199">
        <f t="shared" si="6"/>
        <v>0</v>
      </c>
      <c r="AL10" s="199">
        <f t="shared" si="6"/>
        <v>0</v>
      </c>
      <c r="AM10" s="236" t="e">
        <f t="shared" si="11"/>
        <v>#DIV/0!</v>
      </c>
      <c r="AN10" s="199">
        <f t="shared" si="7"/>
        <v>0</v>
      </c>
    </row>
    <row r="11" spans="1:40" ht="15.75">
      <c r="A11" s="270">
        <v>44092</v>
      </c>
      <c r="B11" s="44" t="s">
        <v>34</v>
      </c>
      <c r="C11" s="35"/>
      <c r="D11" s="35"/>
      <c r="E11" s="200"/>
      <c r="F11" s="132"/>
      <c r="G11" s="35"/>
      <c r="H11" s="248">
        <v>545060</v>
      </c>
      <c r="I11" s="248">
        <v>358</v>
      </c>
      <c r="J11" s="265">
        <v>11</v>
      </c>
      <c r="K11" s="266">
        <v>21</v>
      </c>
      <c r="L11" s="266">
        <v>153949</v>
      </c>
      <c r="M11" s="248">
        <v>16279</v>
      </c>
      <c r="N11" s="248">
        <v>245949</v>
      </c>
      <c r="O11" s="248">
        <v>1088</v>
      </c>
      <c r="P11" s="250">
        <f t="shared" si="0"/>
        <v>4.4236813323087305E-3</v>
      </c>
      <c r="Q11" s="248">
        <v>538487</v>
      </c>
      <c r="R11" s="248">
        <v>554</v>
      </c>
      <c r="S11" s="250">
        <f t="shared" si="1"/>
        <v>1.0288084949125976E-3</v>
      </c>
      <c r="T11" s="248">
        <v>2318837</v>
      </c>
      <c r="U11" s="248">
        <v>243</v>
      </c>
      <c r="V11" s="250">
        <f t="shared" si="2"/>
        <v>1.0479391177560131E-4</v>
      </c>
      <c r="W11" s="248">
        <v>2203058</v>
      </c>
      <c r="X11" s="248">
        <v>488</v>
      </c>
      <c r="Y11" s="250">
        <f t="shared" si="3"/>
        <v>2.215102825254714E-4</v>
      </c>
      <c r="Z11" s="248">
        <v>302098</v>
      </c>
      <c r="AA11" s="248">
        <v>293</v>
      </c>
      <c r="AB11" s="250">
        <f t="shared" si="4"/>
        <v>9.6988394494501779E-4</v>
      </c>
      <c r="AC11" s="248">
        <v>311828</v>
      </c>
      <c r="AD11" s="248">
        <v>199</v>
      </c>
      <c r="AE11" s="250">
        <f t="shared" ref="AE11:AE25" si="16">AD11/AC11</f>
        <v>6.3817232576933436E-4</v>
      </c>
      <c r="AF11" s="61">
        <f t="shared" si="8"/>
        <v>545060</v>
      </c>
      <c r="AG11" s="62">
        <f t="shared" si="9"/>
        <v>358</v>
      </c>
      <c r="AH11" s="198">
        <f t="shared" si="14"/>
        <v>11</v>
      </c>
      <c r="AI11" s="199">
        <f t="shared" si="15"/>
        <v>21</v>
      </c>
      <c r="AJ11" s="199">
        <f t="shared" si="6"/>
        <v>0</v>
      </c>
      <c r="AK11" s="199">
        <f t="shared" si="6"/>
        <v>5920257</v>
      </c>
      <c r="AL11" s="199">
        <f t="shared" si="6"/>
        <v>2865</v>
      </c>
      <c r="AM11" s="236">
        <f t="shared" ref="AM11:AM25" si="17">AL11/AK11</f>
        <v>4.839316941815195E-4</v>
      </c>
      <c r="AN11" s="199">
        <f t="shared" si="7"/>
        <v>170228</v>
      </c>
    </row>
    <row r="12" spans="1:40" ht="15.75">
      <c r="A12" s="270">
        <v>44093</v>
      </c>
      <c r="B12" s="44" t="s">
        <v>35</v>
      </c>
      <c r="C12" s="35"/>
      <c r="D12" s="35"/>
      <c r="E12" s="200"/>
      <c r="F12" s="132"/>
      <c r="G12" s="35"/>
      <c r="H12" s="35"/>
      <c r="I12" s="35"/>
      <c r="J12" s="200"/>
      <c r="K12" s="132"/>
      <c r="L12" s="132"/>
      <c r="M12" s="35"/>
      <c r="N12" s="248">
        <v>211020</v>
      </c>
      <c r="O12" s="248">
        <v>920</v>
      </c>
      <c r="P12" s="250">
        <f t="shared" si="0"/>
        <v>4.3597763245190029E-3</v>
      </c>
      <c r="Q12" s="248">
        <v>482905</v>
      </c>
      <c r="R12" s="248">
        <v>482</v>
      </c>
      <c r="S12" s="250">
        <f t="shared" si="1"/>
        <v>9.9812592538905173E-4</v>
      </c>
      <c r="T12" s="248">
        <v>1829940</v>
      </c>
      <c r="U12" s="248">
        <v>201</v>
      </c>
      <c r="V12" s="250">
        <f t="shared" si="2"/>
        <v>1.0983966687432375E-4</v>
      </c>
      <c r="W12" s="248">
        <v>1784894</v>
      </c>
      <c r="X12" s="248">
        <v>410</v>
      </c>
      <c r="Y12" s="250">
        <f t="shared" si="3"/>
        <v>2.2970551752653099E-4</v>
      </c>
      <c r="Z12" s="248">
        <v>242848</v>
      </c>
      <c r="AA12" s="248">
        <v>188</v>
      </c>
      <c r="AB12" s="250">
        <f t="shared" si="4"/>
        <v>7.7414679140861775E-4</v>
      </c>
      <c r="AC12" s="248">
        <v>250204</v>
      </c>
      <c r="AD12" s="248">
        <v>145</v>
      </c>
      <c r="AE12" s="250">
        <f t="shared" si="16"/>
        <v>5.7952710588160062E-4</v>
      </c>
      <c r="AF12" s="61">
        <f t="shared" si="8"/>
        <v>0</v>
      </c>
      <c r="AG12" s="62">
        <f t="shared" si="9"/>
        <v>0</v>
      </c>
      <c r="AH12" s="198">
        <f t="shared" si="14"/>
        <v>0</v>
      </c>
      <c r="AI12" s="199">
        <f t="shared" si="15"/>
        <v>0</v>
      </c>
      <c r="AJ12" s="199">
        <f t="shared" si="6"/>
        <v>0</v>
      </c>
      <c r="AK12" s="199">
        <f t="shared" si="6"/>
        <v>4801811</v>
      </c>
      <c r="AL12" s="199">
        <f t="shared" si="6"/>
        <v>2346</v>
      </c>
      <c r="AM12" s="236">
        <f t="shared" si="17"/>
        <v>4.8856566824475179E-4</v>
      </c>
      <c r="AN12" s="199">
        <f t="shared" si="7"/>
        <v>0</v>
      </c>
    </row>
    <row r="13" spans="1:40" ht="15.75">
      <c r="A13" s="270">
        <v>44094</v>
      </c>
      <c r="B13" s="44" t="s">
        <v>36</v>
      </c>
      <c r="C13" s="35"/>
      <c r="D13" s="35"/>
      <c r="E13" s="200"/>
      <c r="F13" s="132"/>
      <c r="G13" s="35"/>
      <c r="H13" s="35"/>
      <c r="I13" s="35"/>
      <c r="J13" s="200"/>
      <c r="K13" s="132"/>
      <c r="L13" s="132"/>
      <c r="M13" s="35"/>
      <c r="N13" s="248">
        <v>218848</v>
      </c>
      <c r="O13" s="248">
        <v>912</v>
      </c>
      <c r="P13" s="250">
        <f t="shared" si="0"/>
        <v>4.1672759175318029E-3</v>
      </c>
      <c r="Q13" s="248">
        <v>471848</v>
      </c>
      <c r="R13" s="248">
        <v>479</v>
      </c>
      <c r="S13" s="250">
        <f t="shared" si="1"/>
        <v>1.0151574235770843E-3</v>
      </c>
      <c r="T13" s="248">
        <v>1920049</v>
      </c>
      <c r="U13" s="248">
        <v>206</v>
      </c>
      <c r="V13" s="250">
        <f t="shared" si="2"/>
        <v>1.0728892856380227E-4</v>
      </c>
      <c r="W13" s="248">
        <v>1882894</v>
      </c>
      <c r="X13" s="248">
        <v>419</v>
      </c>
      <c r="Y13" s="250">
        <f t="shared" si="3"/>
        <v>2.2252978659446576E-4</v>
      </c>
      <c r="Z13" s="248">
        <v>249969</v>
      </c>
      <c r="AA13" s="248">
        <v>196</v>
      </c>
      <c r="AB13" s="250">
        <f t="shared" si="4"/>
        <v>7.8409722805627903E-4</v>
      </c>
      <c r="AC13" s="248">
        <v>253774</v>
      </c>
      <c r="AD13" s="248">
        <v>149</v>
      </c>
      <c r="AE13" s="250">
        <f t="shared" si="16"/>
        <v>5.8713658609629035E-4</v>
      </c>
      <c r="AF13" s="61">
        <f t="shared" si="8"/>
        <v>0</v>
      </c>
      <c r="AG13" s="62">
        <f t="shared" si="9"/>
        <v>0</v>
      </c>
      <c r="AH13" s="198">
        <f t="shared" si="14"/>
        <v>0</v>
      </c>
      <c r="AI13" s="199">
        <f t="shared" si="15"/>
        <v>0</v>
      </c>
      <c r="AJ13" s="199">
        <f t="shared" si="6"/>
        <v>0</v>
      </c>
      <c r="AK13" s="199">
        <f t="shared" si="6"/>
        <v>4997382</v>
      </c>
      <c r="AL13" s="199">
        <f t="shared" si="6"/>
        <v>2361</v>
      </c>
      <c r="AM13" s="236">
        <f t="shared" si="17"/>
        <v>4.7244737344473566E-4</v>
      </c>
      <c r="AN13" s="199">
        <f t="shared" si="7"/>
        <v>0</v>
      </c>
    </row>
    <row r="14" spans="1:40" ht="15.75">
      <c r="A14" s="270">
        <v>44095</v>
      </c>
      <c r="B14" s="44" t="s">
        <v>37</v>
      </c>
      <c r="C14" s="35"/>
      <c r="D14" s="35"/>
      <c r="E14" s="200"/>
      <c r="F14" s="132"/>
      <c r="G14" s="35"/>
      <c r="H14" s="35"/>
      <c r="I14" s="35"/>
      <c r="J14" s="200"/>
      <c r="K14" s="132"/>
      <c r="L14" s="132"/>
      <c r="M14" s="35"/>
      <c r="N14" s="248">
        <v>258487</v>
      </c>
      <c r="O14" s="248">
        <v>1094</v>
      </c>
      <c r="P14" s="250">
        <f t="shared" si="0"/>
        <v>4.2323211612189391E-3</v>
      </c>
      <c r="Q14" s="248">
        <v>540504</v>
      </c>
      <c r="R14" s="248">
        <v>559</v>
      </c>
      <c r="S14" s="250">
        <f t="shared" si="1"/>
        <v>1.0342199132661368E-3</v>
      </c>
      <c r="T14" s="248">
        <v>2203030</v>
      </c>
      <c r="U14" s="248">
        <v>240</v>
      </c>
      <c r="V14" s="250">
        <f t="shared" si="2"/>
        <v>1.0894086780479612E-4</v>
      </c>
      <c r="W14" s="248">
        <v>2200495</v>
      </c>
      <c r="X14" s="248">
        <v>485</v>
      </c>
      <c r="Y14" s="250">
        <f t="shared" si="3"/>
        <v>2.20404954339819E-4</v>
      </c>
      <c r="Z14" s="248">
        <v>320409</v>
      </c>
      <c r="AA14" s="248">
        <v>299</v>
      </c>
      <c r="AB14" s="250">
        <f t="shared" si="4"/>
        <v>9.3318227640297241E-4</v>
      </c>
      <c r="AC14" s="248">
        <v>310405</v>
      </c>
      <c r="AD14" s="248">
        <v>201</v>
      </c>
      <c r="AE14" s="250">
        <f t="shared" si="16"/>
        <v>6.4754111563924553E-4</v>
      </c>
      <c r="AF14" s="61">
        <f t="shared" si="8"/>
        <v>0</v>
      </c>
      <c r="AG14" s="62">
        <f t="shared" si="9"/>
        <v>0</v>
      </c>
      <c r="AH14" s="198">
        <f t="shared" si="14"/>
        <v>0</v>
      </c>
      <c r="AI14" s="199">
        <f t="shared" si="15"/>
        <v>0</v>
      </c>
      <c r="AJ14" s="199">
        <f t="shared" si="6"/>
        <v>0</v>
      </c>
      <c r="AK14" s="199">
        <f t="shared" si="6"/>
        <v>5833330</v>
      </c>
      <c r="AL14" s="199">
        <f t="shared" si="6"/>
        <v>2878</v>
      </c>
      <c r="AM14" s="236">
        <f t="shared" si="17"/>
        <v>4.9337171049812023E-4</v>
      </c>
      <c r="AN14" s="199">
        <f t="shared" si="7"/>
        <v>0</v>
      </c>
    </row>
    <row r="15" spans="1:40" ht="15.75">
      <c r="A15" s="270">
        <v>44096</v>
      </c>
      <c r="B15" s="44" t="s">
        <v>38</v>
      </c>
      <c r="C15" s="35"/>
      <c r="D15" s="35"/>
      <c r="E15" s="200"/>
      <c r="F15" s="132"/>
      <c r="G15" s="35"/>
      <c r="H15" s="35"/>
      <c r="I15" s="35"/>
      <c r="J15" s="200"/>
      <c r="K15" s="132"/>
      <c r="L15" s="132"/>
      <c r="M15" s="35"/>
      <c r="N15" s="248">
        <v>261748</v>
      </c>
      <c r="O15" s="248">
        <v>1127</v>
      </c>
      <c r="P15" s="250">
        <f t="shared" si="0"/>
        <v>4.3056680471292999E-3</v>
      </c>
      <c r="Q15" s="248">
        <v>558284</v>
      </c>
      <c r="R15" s="248">
        <v>544</v>
      </c>
      <c r="S15" s="250">
        <f t="shared" si="1"/>
        <v>9.7441445572504315E-4</v>
      </c>
      <c r="T15" s="248">
        <v>2218387</v>
      </c>
      <c r="U15" s="248">
        <v>238</v>
      </c>
      <c r="V15" s="250">
        <f t="shared" si="2"/>
        <v>1.0728515809008978E-4</v>
      </c>
      <c r="W15" s="248">
        <v>2177376</v>
      </c>
      <c r="X15" s="248">
        <v>475</v>
      </c>
      <c r="Y15" s="250">
        <f t="shared" si="3"/>
        <v>2.1815249180665169E-4</v>
      </c>
      <c r="Z15" s="248">
        <v>317376</v>
      </c>
      <c r="AA15" s="248">
        <v>310</v>
      </c>
      <c r="AB15" s="250">
        <f t="shared" si="4"/>
        <v>9.7675942730389193E-4</v>
      </c>
      <c r="AC15" s="248">
        <v>317746</v>
      </c>
      <c r="AD15" s="248">
        <v>211</v>
      </c>
      <c r="AE15" s="250">
        <f t="shared" si="16"/>
        <v>6.6405241922793681E-4</v>
      </c>
      <c r="AF15" s="61">
        <f t="shared" si="8"/>
        <v>0</v>
      </c>
      <c r="AG15" s="62">
        <f t="shared" si="9"/>
        <v>0</v>
      </c>
      <c r="AH15" s="198">
        <f t="shared" si="14"/>
        <v>0</v>
      </c>
      <c r="AI15" s="199">
        <f t="shared" si="15"/>
        <v>0</v>
      </c>
      <c r="AJ15" s="199">
        <f t="shared" si="6"/>
        <v>0</v>
      </c>
      <c r="AK15" s="199">
        <f t="shared" si="6"/>
        <v>5850917</v>
      </c>
      <c r="AL15" s="199">
        <f t="shared" si="6"/>
        <v>2905</v>
      </c>
      <c r="AM15" s="236">
        <f t="shared" si="17"/>
        <v>4.965033686172612E-4</v>
      </c>
      <c r="AN15" s="199">
        <f t="shared" si="7"/>
        <v>0</v>
      </c>
    </row>
    <row r="16" spans="1:40" ht="15.75">
      <c r="A16" s="270">
        <v>44097</v>
      </c>
      <c r="B16" s="44" t="s">
        <v>39</v>
      </c>
      <c r="C16" s="35"/>
      <c r="D16" s="35"/>
      <c r="E16" s="200"/>
      <c r="F16" s="132"/>
      <c r="G16" s="35"/>
      <c r="H16" s="35"/>
      <c r="I16" s="35"/>
      <c r="J16" s="200"/>
      <c r="K16" s="132"/>
      <c r="L16" s="132"/>
      <c r="M16" s="35"/>
      <c r="N16" s="248">
        <v>275894</v>
      </c>
      <c r="O16" s="248">
        <v>1212</v>
      </c>
      <c r="P16" s="250">
        <f t="shared" si="0"/>
        <v>4.3929915112325751E-3</v>
      </c>
      <c r="Q16" s="248">
        <v>538587</v>
      </c>
      <c r="R16" s="248">
        <v>539</v>
      </c>
      <c r="S16" s="250">
        <f t="shared" si="1"/>
        <v>1.00076682133063E-3</v>
      </c>
      <c r="T16" s="248">
        <v>2194958</v>
      </c>
      <c r="U16" s="248">
        <v>221</v>
      </c>
      <c r="V16" s="250">
        <f t="shared" si="2"/>
        <v>1.006852978508017E-4</v>
      </c>
      <c r="W16" s="248">
        <v>2219449</v>
      </c>
      <c r="X16" s="248">
        <v>481</v>
      </c>
      <c r="Y16" s="250">
        <f t="shared" si="3"/>
        <v>2.167204562934314E-4</v>
      </c>
      <c r="Z16" s="248">
        <v>319595</v>
      </c>
      <c r="AA16" s="248">
        <v>303</v>
      </c>
      <c r="AB16" s="250">
        <f t="shared" si="4"/>
        <v>9.4807490730455736E-4</v>
      </c>
      <c r="AC16" s="248">
        <v>329394</v>
      </c>
      <c r="AD16" s="248">
        <v>220</v>
      </c>
      <c r="AE16" s="250">
        <f t="shared" si="16"/>
        <v>6.6789316138120302E-4</v>
      </c>
      <c r="AF16" s="61">
        <f t="shared" si="8"/>
        <v>0</v>
      </c>
      <c r="AG16" s="62">
        <f t="shared" si="9"/>
        <v>0</v>
      </c>
      <c r="AH16" s="198">
        <f t="shared" si="14"/>
        <v>0</v>
      </c>
      <c r="AI16" s="199">
        <f t="shared" si="15"/>
        <v>0</v>
      </c>
      <c r="AJ16" s="199">
        <f t="shared" si="6"/>
        <v>0</v>
      </c>
      <c r="AK16" s="199">
        <f t="shared" si="6"/>
        <v>5877877</v>
      </c>
      <c r="AL16" s="199">
        <f t="shared" si="6"/>
        <v>2976</v>
      </c>
      <c r="AM16" s="236">
        <f t="shared" si="17"/>
        <v>5.063052527298547E-4</v>
      </c>
      <c r="AN16" s="199">
        <f t="shared" si="7"/>
        <v>0</v>
      </c>
    </row>
    <row r="17" spans="1:40" ht="15.75">
      <c r="A17" s="270">
        <v>44098</v>
      </c>
      <c r="B17" s="44" t="s">
        <v>33</v>
      </c>
      <c r="C17" s="35"/>
      <c r="D17" s="35"/>
      <c r="E17" s="200"/>
      <c r="F17" s="132"/>
      <c r="G17" s="35"/>
      <c r="H17" s="35"/>
      <c r="I17" s="35"/>
      <c r="J17" s="200"/>
      <c r="K17" s="132"/>
      <c r="L17" s="132"/>
      <c r="M17" s="35"/>
      <c r="N17" s="248">
        <v>271099</v>
      </c>
      <c r="O17" s="248">
        <v>1205</v>
      </c>
      <c r="P17" s="250">
        <f t="shared" si="0"/>
        <v>4.4448706929940719E-3</v>
      </c>
      <c r="Q17" s="248">
        <v>542040</v>
      </c>
      <c r="R17" s="248">
        <v>541</v>
      </c>
      <c r="S17" s="250">
        <f t="shared" si="1"/>
        <v>9.9808132241163022E-4</v>
      </c>
      <c r="T17" s="248">
        <v>2205053</v>
      </c>
      <c r="U17" s="248">
        <v>229</v>
      </c>
      <c r="V17" s="250">
        <f t="shared" si="2"/>
        <v>1.0385237905846254E-4</v>
      </c>
      <c r="W17" s="248">
        <v>2149990</v>
      </c>
      <c r="X17" s="248">
        <v>470</v>
      </c>
      <c r="Y17" s="250">
        <f t="shared" si="3"/>
        <v>2.1860566793333922E-4</v>
      </c>
      <c r="Z17" s="248">
        <v>310208</v>
      </c>
      <c r="AA17" s="248">
        <v>317</v>
      </c>
      <c r="AB17" s="250">
        <f t="shared" si="4"/>
        <v>1.0218949865896431E-3</v>
      </c>
      <c r="AC17" s="248">
        <v>320304</v>
      </c>
      <c r="AD17" s="248">
        <v>216</v>
      </c>
      <c r="AE17" s="250">
        <f t="shared" si="16"/>
        <v>6.7435935860932119E-4</v>
      </c>
      <c r="AF17" s="61">
        <f t="shared" si="8"/>
        <v>0</v>
      </c>
      <c r="AG17" s="62">
        <f t="shared" si="9"/>
        <v>0</v>
      </c>
      <c r="AH17" s="198">
        <f t="shared" si="14"/>
        <v>0</v>
      </c>
      <c r="AI17" s="199">
        <f t="shared" si="15"/>
        <v>0</v>
      </c>
      <c r="AJ17" s="199">
        <f t="shared" si="6"/>
        <v>0</v>
      </c>
      <c r="AK17" s="199">
        <f t="shared" si="6"/>
        <v>5798694</v>
      </c>
      <c r="AL17" s="199">
        <f t="shared" si="6"/>
        <v>2978</v>
      </c>
      <c r="AM17" s="236">
        <f t="shared" si="17"/>
        <v>5.135639162887367E-4</v>
      </c>
      <c r="AN17" s="199">
        <f t="shared" si="7"/>
        <v>0</v>
      </c>
    </row>
    <row r="18" spans="1:40" ht="15.75">
      <c r="A18" s="270">
        <v>44099</v>
      </c>
      <c r="B18" s="44" t="s">
        <v>34</v>
      </c>
      <c r="C18" s="35"/>
      <c r="D18" s="35"/>
      <c r="E18" s="200"/>
      <c r="F18" s="132"/>
      <c r="G18" s="35"/>
      <c r="H18" s="35"/>
      <c r="I18" s="35"/>
      <c r="J18" s="200"/>
      <c r="K18" s="132"/>
      <c r="L18" s="132"/>
      <c r="M18" s="35"/>
      <c r="N18" s="35"/>
      <c r="O18" s="35"/>
      <c r="P18" s="60" t="e">
        <f t="shared" si="0"/>
        <v>#DIV/0!</v>
      </c>
      <c r="Q18" s="35"/>
      <c r="R18" s="35"/>
      <c r="S18" s="60" t="e">
        <f t="shared" si="1"/>
        <v>#DIV/0!</v>
      </c>
      <c r="T18" s="248">
        <v>2173666</v>
      </c>
      <c r="U18" s="248">
        <v>230</v>
      </c>
      <c r="V18" s="250">
        <f t="shared" si="2"/>
        <v>1.0581202447846173E-4</v>
      </c>
      <c r="W18" s="35"/>
      <c r="X18" s="35"/>
      <c r="Y18" s="60" t="e">
        <f t="shared" si="3"/>
        <v>#DIV/0!</v>
      </c>
      <c r="Z18" s="35"/>
      <c r="AA18" s="35"/>
      <c r="AB18" s="60" t="e">
        <f t="shared" si="4"/>
        <v>#DIV/0!</v>
      </c>
      <c r="AC18" s="35"/>
      <c r="AD18" s="35"/>
      <c r="AE18" s="60" t="e">
        <f t="shared" si="16"/>
        <v>#DIV/0!</v>
      </c>
      <c r="AF18" s="61">
        <f t="shared" si="8"/>
        <v>0</v>
      </c>
      <c r="AG18" s="62">
        <f t="shared" si="9"/>
        <v>0</v>
      </c>
      <c r="AH18" s="198">
        <f t="shared" si="14"/>
        <v>0</v>
      </c>
      <c r="AI18" s="199">
        <f t="shared" si="15"/>
        <v>0</v>
      </c>
      <c r="AJ18" s="199">
        <f t="shared" si="6"/>
        <v>0</v>
      </c>
      <c r="AK18" s="199">
        <f t="shared" si="6"/>
        <v>2173666</v>
      </c>
      <c r="AL18" s="199">
        <f t="shared" si="6"/>
        <v>230</v>
      </c>
      <c r="AM18" s="236">
        <f t="shared" si="17"/>
        <v>1.0581202447846173E-4</v>
      </c>
      <c r="AN18" s="199">
        <f t="shared" si="7"/>
        <v>0</v>
      </c>
    </row>
    <row r="19" spans="1:40" ht="15.75">
      <c r="A19" s="270">
        <v>44100</v>
      </c>
      <c r="B19" s="44" t="s">
        <v>35</v>
      </c>
      <c r="C19" s="35"/>
      <c r="D19" s="35"/>
      <c r="E19" s="200"/>
      <c r="F19" s="132"/>
      <c r="G19" s="35"/>
      <c r="H19" s="35"/>
      <c r="I19" s="35"/>
      <c r="J19" s="200"/>
      <c r="K19" s="132"/>
      <c r="L19" s="132"/>
      <c r="M19" s="35"/>
      <c r="N19" s="35"/>
      <c r="O19" s="35"/>
      <c r="P19" s="60" t="e">
        <f t="shared" si="0"/>
        <v>#DIV/0!</v>
      </c>
      <c r="Q19" s="35"/>
      <c r="R19" s="35"/>
      <c r="S19" s="60" t="e">
        <f t="shared" si="1"/>
        <v>#DIV/0!</v>
      </c>
      <c r="T19" s="248">
        <v>1838583</v>
      </c>
      <c r="U19" s="248">
        <v>201</v>
      </c>
      <c r="V19" s="250">
        <f t="shared" si="2"/>
        <v>1.0932332127513417E-4</v>
      </c>
      <c r="W19" s="35"/>
      <c r="X19" s="35"/>
      <c r="Y19" s="60" t="e">
        <f t="shared" si="3"/>
        <v>#DIV/0!</v>
      </c>
      <c r="Z19" s="35"/>
      <c r="AA19" s="35"/>
      <c r="AB19" s="60" t="e">
        <f t="shared" si="4"/>
        <v>#DIV/0!</v>
      </c>
      <c r="AC19" s="35"/>
      <c r="AD19" s="35"/>
      <c r="AE19" s="60" t="e">
        <f t="shared" si="16"/>
        <v>#DIV/0!</v>
      </c>
      <c r="AF19" s="61">
        <f t="shared" si="8"/>
        <v>0</v>
      </c>
      <c r="AG19" s="62">
        <f t="shared" si="9"/>
        <v>0</v>
      </c>
      <c r="AH19" s="198">
        <f t="shared" si="14"/>
        <v>0</v>
      </c>
      <c r="AI19" s="199">
        <f t="shared" si="15"/>
        <v>0</v>
      </c>
      <c r="AJ19" s="199">
        <f t="shared" si="6"/>
        <v>0</v>
      </c>
      <c r="AK19" s="199">
        <f t="shared" si="6"/>
        <v>1838583</v>
      </c>
      <c r="AL19" s="199">
        <f t="shared" si="6"/>
        <v>201</v>
      </c>
      <c r="AM19" s="236">
        <f t="shared" si="17"/>
        <v>1.0932332127513417E-4</v>
      </c>
      <c r="AN19" s="199">
        <f t="shared" si="7"/>
        <v>0</v>
      </c>
    </row>
    <row r="20" spans="1:40" ht="15.75">
      <c r="A20" s="270">
        <v>44101</v>
      </c>
      <c r="B20" s="44" t="s">
        <v>36</v>
      </c>
      <c r="C20" s="35"/>
      <c r="D20" s="35"/>
      <c r="E20" s="200"/>
      <c r="F20" s="132"/>
      <c r="G20" s="35"/>
      <c r="H20" s="35"/>
      <c r="I20" s="35"/>
      <c r="J20" s="200"/>
      <c r="K20" s="132"/>
      <c r="L20" s="132"/>
      <c r="M20" s="35"/>
      <c r="N20" s="35"/>
      <c r="O20" s="35"/>
      <c r="P20" s="60" t="e">
        <f t="shared" si="0"/>
        <v>#DIV/0!</v>
      </c>
      <c r="Q20" s="35"/>
      <c r="R20" s="35"/>
      <c r="S20" s="60" t="e">
        <f t="shared" si="1"/>
        <v>#DIV/0!</v>
      </c>
      <c r="T20" s="248">
        <v>1895930</v>
      </c>
      <c r="U20" s="248">
        <v>204</v>
      </c>
      <c r="V20" s="250">
        <f t="shared" si="2"/>
        <v>1.0759890924242984E-4</v>
      </c>
      <c r="W20" s="35"/>
      <c r="X20" s="35"/>
      <c r="Y20" s="60" t="e">
        <f t="shared" si="3"/>
        <v>#DIV/0!</v>
      </c>
      <c r="Z20" s="35"/>
      <c r="AA20" s="35"/>
      <c r="AB20" s="60" t="e">
        <f t="shared" si="4"/>
        <v>#DIV/0!</v>
      </c>
      <c r="AC20" s="35"/>
      <c r="AD20" s="35"/>
      <c r="AE20" s="60" t="e">
        <f t="shared" si="16"/>
        <v>#DIV/0!</v>
      </c>
      <c r="AF20" s="61">
        <f t="shared" si="8"/>
        <v>0</v>
      </c>
      <c r="AG20" s="62">
        <f t="shared" si="9"/>
        <v>0</v>
      </c>
      <c r="AH20" s="198">
        <f t="shared" si="14"/>
        <v>0</v>
      </c>
      <c r="AI20" s="199">
        <f t="shared" si="15"/>
        <v>0</v>
      </c>
      <c r="AJ20" s="199">
        <f t="shared" si="6"/>
        <v>0</v>
      </c>
      <c r="AK20" s="199">
        <f t="shared" si="6"/>
        <v>1895930</v>
      </c>
      <c r="AL20" s="199">
        <f t="shared" si="6"/>
        <v>204</v>
      </c>
      <c r="AM20" s="236">
        <f t="shared" si="17"/>
        <v>1.0759890924242984E-4</v>
      </c>
      <c r="AN20" s="199">
        <f t="shared" si="7"/>
        <v>0</v>
      </c>
    </row>
    <row r="21" spans="1:40" ht="15.75">
      <c r="A21" s="270">
        <v>44102</v>
      </c>
      <c r="B21" s="44" t="s">
        <v>37</v>
      </c>
      <c r="C21" s="35"/>
      <c r="D21" s="35"/>
      <c r="E21" s="200"/>
      <c r="F21" s="132"/>
      <c r="G21" s="35"/>
      <c r="H21" s="35"/>
      <c r="I21" s="35"/>
      <c r="J21" s="200"/>
      <c r="K21" s="132"/>
      <c r="L21" s="132"/>
      <c r="M21" s="35"/>
      <c r="N21" s="35"/>
      <c r="O21" s="35"/>
      <c r="P21" s="60" t="e">
        <f t="shared" si="0"/>
        <v>#DIV/0!</v>
      </c>
      <c r="Q21" s="35"/>
      <c r="R21" s="35"/>
      <c r="S21" s="60" t="e">
        <f t="shared" si="1"/>
        <v>#DIV/0!</v>
      </c>
      <c r="T21" s="248">
        <v>2109953</v>
      </c>
      <c r="U21" s="248">
        <v>230</v>
      </c>
      <c r="V21" s="250">
        <f t="shared" si="2"/>
        <v>1.0900716745823248E-4</v>
      </c>
      <c r="W21" s="35"/>
      <c r="X21" s="35"/>
      <c r="Y21" s="60" t="e">
        <f t="shared" si="3"/>
        <v>#DIV/0!</v>
      </c>
      <c r="Z21" s="35"/>
      <c r="AA21" s="35"/>
      <c r="AB21" s="60" t="e">
        <f t="shared" si="4"/>
        <v>#DIV/0!</v>
      </c>
      <c r="AC21" s="35"/>
      <c r="AD21" s="35"/>
      <c r="AE21" s="60" t="e">
        <f t="shared" si="16"/>
        <v>#DIV/0!</v>
      </c>
      <c r="AF21" s="61">
        <f t="shared" si="8"/>
        <v>0</v>
      </c>
      <c r="AG21" s="62">
        <f t="shared" si="9"/>
        <v>0</v>
      </c>
      <c r="AH21" s="198">
        <f t="shared" si="14"/>
        <v>0</v>
      </c>
      <c r="AI21" s="199">
        <f t="shared" si="15"/>
        <v>0</v>
      </c>
      <c r="AJ21" s="199">
        <f t="shared" si="6"/>
        <v>0</v>
      </c>
      <c r="AK21" s="199">
        <f t="shared" si="6"/>
        <v>2109953</v>
      </c>
      <c r="AL21" s="199">
        <f t="shared" si="6"/>
        <v>230</v>
      </c>
      <c r="AM21" s="236">
        <f t="shared" si="17"/>
        <v>1.0900716745823248E-4</v>
      </c>
      <c r="AN21" s="199">
        <f t="shared" si="7"/>
        <v>0</v>
      </c>
    </row>
    <row r="22" spans="1:40" ht="15.75">
      <c r="A22" s="270">
        <v>44103</v>
      </c>
      <c r="B22" s="44" t="s">
        <v>38</v>
      </c>
      <c r="C22" s="35"/>
      <c r="D22" s="35"/>
      <c r="E22" s="200"/>
      <c r="F22" s="132"/>
      <c r="G22" s="35"/>
      <c r="H22" s="35"/>
      <c r="I22" s="35"/>
      <c r="J22" s="200"/>
      <c r="K22" s="132"/>
      <c r="L22" s="132"/>
      <c r="M22" s="35"/>
      <c r="N22" s="35"/>
      <c r="O22" s="35"/>
      <c r="P22" s="60" t="e">
        <f t="shared" si="0"/>
        <v>#DIV/0!</v>
      </c>
      <c r="Q22" s="35"/>
      <c r="R22" s="35"/>
      <c r="S22" s="60" t="e">
        <f t="shared" si="1"/>
        <v>#DIV/0!</v>
      </c>
      <c r="T22" s="248">
        <v>2238477</v>
      </c>
      <c r="U22" s="248">
        <v>245</v>
      </c>
      <c r="V22" s="250">
        <f t="shared" si="2"/>
        <v>1.0944941583049547E-4</v>
      </c>
      <c r="W22" s="35"/>
      <c r="X22" s="35"/>
      <c r="Y22" s="60" t="e">
        <f t="shared" si="3"/>
        <v>#DIV/0!</v>
      </c>
      <c r="Z22" s="35"/>
      <c r="AA22" s="35"/>
      <c r="AB22" s="60" t="e">
        <f t="shared" si="4"/>
        <v>#DIV/0!</v>
      </c>
      <c r="AC22" s="35"/>
      <c r="AD22" s="35"/>
      <c r="AE22" s="60" t="e">
        <f t="shared" si="16"/>
        <v>#DIV/0!</v>
      </c>
      <c r="AF22" s="61">
        <f t="shared" si="8"/>
        <v>0</v>
      </c>
      <c r="AG22" s="62">
        <f t="shared" si="9"/>
        <v>0</v>
      </c>
      <c r="AH22" s="198">
        <f t="shared" si="14"/>
        <v>0</v>
      </c>
      <c r="AI22" s="199">
        <f t="shared" si="15"/>
        <v>0</v>
      </c>
      <c r="AJ22" s="199">
        <f t="shared" si="6"/>
        <v>0</v>
      </c>
      <c r="AK22" s="199">
        <f t="shared" si="6"/>
        <v>2238477</v>
      </c>
      <c r="AL22" s="199">
        <f t="shared" si="6"/>
        <v>245</v>
      </c>
      <c r="AM22" s="236">
        <f t="shared" si="17"/>
        <v>1.0944941583049547E-4</v>
      </c>
      <c r="AN22" s="199">
        <f t="shared" si="7"/>
        <v>0</v>
      </c>
    </row>
    <row r="23" spans="1:40" ht="15.75">
      <c r="A23" s="270">
        <v>44104</v>
      </c>
      <c r="B23" s="44" t="s">
        <v>39</v>
      </c>
      <c r="C23" s="35"/>
      <c r="D23" s="35"/>
      <c r="E23" s="200"/>
      <c r="F23" s="132"/>
      <c r="G23" s="35"/>
      <c r="H23" s="35"/>
      <c r="I23" s="35"/>
      <c r="J23" s="200"/>
      <c r="K23" s="132"/>
      <c r="L23" s="132"/>
      <c r="M23" s="35"/>
      <c r="N23" s="35"/>
      <c r="O23" s="35"/>
      <c r="P23" s="60" t="e">
        <f t="shared" si="0"/>
        <v>#DIV/0!</v>
      </c>
      <c r="Q23" s="35"/>
      <c r="R23" s="35"/>
      <c r="S23" s="60" t="e">
        <f t="shared" si="1"/>
        <v>#DIV/0!</v>
      </c>
      <c r="T23" s="248">
        <v>2177476</v>
      </c>
      <c r="U23" s="248">
        <v>254</v>
      </c>
      <c r="V23" s="250">
        <f t="shared" si="2"/>
        <v>1.166488172544726E-4</v>
      </c>
      <c r="W23" s="35"/>
      <c r="X23" s="35"/>
      <c r="Y23" s="60" t="e">
        <f t="shared" si="3"/>
        <v>#DIV/0!</v>
      </c>
      <c r="Z23" s="35"/>
      <c r="AA23" s="35"/>
      <c r="AB23" s="60" t="e">
        <f t="shared" si="4"/>
        <v>#DIV/0!</v>
      </c>
      <c r="AC23" s="35"/>
      <c r="AD23" s="35"/>
      <c r="AE23" s="60" t="e">
        <f t="shared" si="16"/>
        <v>#DIV/0!</v>
      </c>
      <c r="AF23" s="61">
        <f t="shared" si="8"/>
        <v>0</v>
      </c>
      <c r="AG23" s="62">
        <f t="shared" si="9"/>
        <v>0</v>
      </c>
      <c r="AH23" s="198">
        <f t="shared" si="14"/>
        <v>0</v>
      </c>
      <c r="AI23" s="199">
        <f t="shared" si="15"/>
        <v>0</v>
      </c>
      <c r="AJ23" s="199">
        <f t="shared" si="6"/>
        <v>0</v>
      </c>
      <c r="AK23" s="199">
        <f t="shared" si="6"/>
        <v>2177476</v>
      </c>
      <c r="AL23" s="199">
        <f t="shared" si="6"/>
        <v>254</v>
      </c>
      <c r="AM23" s="236">
        <f t="shared" si="17"/>
        <v>1.166488172544726E-4</v>
      </c>
      <c r="AN23" s="199">
        <f t="shared" si="7"/>
        <v>0</v>
      </c>
    </row>
    <row r="24" spans="1:40" ht="15.75">
      <c r="A24" s="270">
        <v>44105</v>
      </c>
      <c r="B24" s="44" t="s">
        <v>33</v>
      </c>
      <c r="C24" s="35"/>
      <c r="D24" s="35"/>
      <c r="E24" s="200"/>
      <c r="F24" s="132"/>
      <c r="G24" s="35"/>
      <c r="H24" s="35"/>
      <c r="I24" s="35"/>
      <c r="J24" s="200"/>
      <c r="K24" s="132"/>
      <c r="L24" s="132"/>
      <c r="M24" s="35"/>
      <c r="N24" s="35"/>
      <c r="O24" s="35"/>
      <c r="P24" s="60" t="e">
        <f t="shared" si="0"/>
        <v>#DIV/0!</v>
      </c>
      <c r="Q24" s="35"/>
      <c r="R24" s="35"/>
      <c r="S24" s="60" t="e">
        <f t="shared" si="1"/>
        <v>#DIV/0!</v>
      </c>
      <c r="T24" s="248">
        <v>2185004</v>
      </c>
      <c r="U24" s="248">
        <v>240</v>
      </c>
      <c r="V24" s="250">
        <f t="shared" si="2"/>
        <v>1.0983961585425015E-4</v>
      </c>
      <c r="W24" s="35"/>
      <c r="X24" s="35"/>
      <c r="Y24" s="60" t="e">
        <f t="shared" si="3"/>
        <v>#DIV/0!</v>
      </c>
      <c r="Z24" s="35"/>
      <c r="AA24" s="35"/>
      <c r="AB24" s="60" t="e">
        <f t="shared" si="4"/>
        <v>#DIV/0!</v>
      </c>
      <c r="AC24" s="35"/>
      <c r="AD24" s="35"/>
      <c r="AE24" s="60" t="e">
        <f t="shared" si="16"/>
        <v>#DIV/0!</v>
      </c>
      <c r="AF24" s="61">
        <f t="shared" si="8"/>
        <v>0</v>
      </c>
      <c r="AG24" s="62">
        <f t="shared" si="9"/>
        <v>0</v>
      </c>
      <c r="AH24" s="198">
        <f t="shared" si="14"/>
        <v>0</v>
      </c>
      <c r="AI24" s="199">
        <f t="shared" si="15"/>
        <v>0</v>
      </c>
      <c r="AJ24" s="199">
        <f t="shared" si="6"/>
        <v>0</v>
      </c>
      <c r="AK24" s="199">
        <f t="shared" si="6"/>
        <v>2185004</v>
      </c>
      <c r="AL24" s="199">
        <f t="shared" si="6"/>
        <v>240</v>
      </c>
      <c r="AM24" s="236">
        <f t="shared" si="17"/>
        <v>1.0983961585425015E-4</v>
      </c>
      <c r="AN24" s="199">
        <f t="shared" si="7"/>
        <v>0</v>
      </c>
    </row>
    <row r="25" spans="1:40" ht="15.75" hidden="1">
      <c r="A25" s="270">
        <v>44106</v>
      </c>
      <c r="B25" s="44" t="s">
        <v>34</v>
      </c>
      <c r="C25" s="35"/>
      <c r="D25" s="35"/>
      <c r="E25" s="200"/>
      <c r="F25" s="132"/>
      <c r="G25" s="35"/>
      <c r="H25" s="35"/>
      <c r="I25" s="35"/>
      <c r="J25" s="200"/>
      <c r="K25" s="132"/>
      <c r="L25" s="132"/>
      <c r="M25" s="35"/>
      <c r="N25" s="35"/>
      <c r="O25" s="35"/>
      <c r="P25" s="60" t="e">
        <f t="shared" si="0"/>
        <v>#DIV/0!</v>
      </c>
      <c r="Q25" s="35"/>
      <c r="R25" s="35"/>
      <c r="S25" s="60" t="e">
        <f t="shared" si="1"/>
        <v>#DIV/0!</v>
      </c>
      <c r="T25" s="35"/>
      <c r="U25" s="35"/>
      <c r="V25" s="60" t="e">
        <f t="shared" si="2"/>
        <v>#DIV/0!</v>
      </c>
      <c r="W25" s="35"/>
      <c r="X25" s="35"/>
      <c r="Y25" s="60" t="e">
        <f t="shared" si="3"/>
        <v>#DIV/0!</v>
      </c>
      <c r="Z25" s="35"/>
      <c r="AA25" s="35"/>
      <c r="AB25" s="60" t="e">
        <f t="shared" si="4"/>
        <v>#DIV/0!</v>
      </c>
      <c r="AC25" s="35"/>
      <c r="AD25" s="35"/>
      <c r="AE25" s="60" t="e">
        <f t="shared" si="16"/>
        <v>#DIV/0!</v>
      </c>
      <c r="AF25" s="61">
        <f t="shared" si="8"/>
        <v>0</v>
      </c>
      <c r="AG25" s="62">
        <f t="shared" si="9"/>
        <v>0</v>
      </c>
      <c r="AH25" s="198">
        <f t="shared" si="14"/>
        <v>0</v>
      </c>
      <c r="AI25" s="199">
        <f t="shared" si="15"/>
        <v>0</v>
      </c>
      <c r="AJ25" s="199">
        <f t="shared" si="6"/>
        <v>0</v>
      </c>
      <c r="AK25" s="199">
        <f t="shared" si="6"/>
        <v>0</v>
      </c>
      <c r="AL25" s="199">
        <f t="shared" si="6"/>
        <v>0</v>
      </c>
      <c r="AM25" s="236" t="e">
        <f t="shared" si="17"/>
        <v>#DIV/0!</v>
      </c>
      <c r="AN25" s="199">
        <f t="shared" si="7"/>
        <v>0</v>
      </c>
    </row>
    <row r="26" spans="1:40" ht="15.75" hidden="1">
      <c r="A26" s="270">
        <v>44107</v>
      </c>
      <c r="B26" s="44" t="s">
        <v>35</v>
      </c>
      <c r="C26" s="35"/>
      <c r="D26" s="35"/>
      <c r="E26" s="200"/>
      <c r="F26" s="132"/>
      <c r="G26" s="35"/>
      <c r="H26" s="35"/>
      <c r="I26" s="35"/>
      <c r="J26" s="200"/>
      <c r="K26" s="132"/>
      <c r="L26" s="132"/>
      <c r="M26" s="35"/>
      <c r="N26" s="35"/>
      <c r="O26" s="35"/>
      <c r="P26" s="60" t="e">
        <f t="shared" si="0"/>
        <v>#DIV/0!</v>
      </c>
      <c r="Q26" s="35"/>
      <c r="R26" s="35"/>
      <c r="S26" s="60" t="e">
        <f t="shared" si="1"/>
        <v>#DIV/0!</v>
      </c>
      <c r="T26" s="35"/>
      <c r="U26" s="35"/>
      <c r="V26" s="60" t="e">
        <f t="shared" si="2"/>
        <v>#DIV/0!</v>
      </c>
      <c r="W26" s="35"/>
      <c r="X26" s="35"/>
      <c r="Y26" s="60" t="e">
        <f t="shared" si="3"/>
        <v>#DIV/0!</v>
      </c>
      <c r="Z26" s="35"/>
      <c r="AA26" s="35"/>
      <c r="AB26" s="60" t="e">
        <f t="shared" si="4"/>
        <v>#DIV/0!</v>
      </c>
      <c r="AC26" s="35"/>
      <c r="AD26" s="35"/>
      <c r="AE26" s="60" t="e">
        <f t="shared" ref="AE26:AE39" si="18">AD26/AC26</f>
        <v>#DIV/0!</v>
      </c>
      <c r="AF26" s="61">
        <f t="shared" si="8"/>
        <v>0</v>
      </c>
      <c r="AG26" s="62">
        <f t="shared" si="9"/>
        <v>0</v>
      </c>
      <c r="AH26" s="198">
        <f t="shared" si="14"/>
        <v>0</v>
      </c>
      <c r="AI26" s="199">
        <f t="shared" si="15"/>
        <v>0</v>
      </c>
      <c r="AJ26" s="199">
        <f t="shared" si="6"/>
        <v>0</v>
      </c>
      <c r="AK26" s="199">
        <f t="shared" si="6"/>
        <v>0</v>
      </c>
      <c r="AL26" s="199">
        <f t="shared" si="6"/>
        <v>0</v>
      </c>
      <c r="AM26" s="236" t="e">
        <f t="shared" ref="AM26:AM39" si="19">AL26/AK26</f>
        <v>#DIV/0!</v>
      </c>
      <c r="AN26" s="199">
        <f t="shared" si="7"/>
        <v>0</v>
      </c>
    </row>
    <row r="27" spans="1:40" ht="15.75" hidden="1">
      <c r="A27" s="270">
        <v>44108</v>
      </c>
      <c r="B27" s="44" t="s">
        <v>36</v>
      </c>
      <c r="C27" s="35"/>
      <c r="D27" s="35"/>
      <c r="E27" s="200"/>
      <c r="F27" s="132"/>
      <c r="G27" s="35"/>
      <c r="H27" s="35"/>
      <c r="I27" s="35"/>
      <c r="J27" s="200"/>
      <c r="K27" s="132"/>
      <c r="L27" s="132"/>
      <c r="M27" s="35"/>
      <c r="N27" s="35"/>
      <c r="O27" s="35"/>
      <c r="P27" s="60" t="e">
        <f t="shared" si="0"/>
        <v>#DIV/0!</v>
      </c>
      <c r="Q27" s="35"/>
      <c r="R27" s="35"/>
      <c r="S27" s="60" t="e">
        <f t="shared" si="1"/>
        <v>#DIV/0!</v>
      </c>
      <c r="T27" s="35"/>
      <c r="U27" s="35"/>
      <c r="V27" s="60" t="e">
        <f t="shared" si="2"/>
        <v>#DIV/0!</v>
      </c>
      <c r="W27" s="35"/>
      <c r="X27" s="35"/>
      <c r="Y27" s="60" t="e">
        <f t="shared" si="3"/>
        <v>#DIV/0!</v>
      </c>
      <c r="Z27" s="35"/>
      <c r="AA27" s="35"/>
      <c r="AB27" s="60" t="e">
        <f t="shared" si="4"/>
        <v>#DIV/0!</v>
      </c>
      <c r="AC27" s="35"/>
      <c r="AD27" s="35"/>
      <c r="AE27" s="60" t="e">
        <f t="shared" si="18"/>
        <v>#DIV/0!</v>
      </c>
      <c r="AF27" s="61">
        <f t="shared" si="8"/>
        <v>0</v>
      </c>
      <c r="AG27" s="62">
        <f t="shared" si="9"/>
        <v>0</v>
      </c>
      <c r="AH27" s="198">
        <f t="shared" si="14"/>
        <v>0</v>
      </c>
      <c r="AI27" s="199">
        <f t="shared" si="15"/>
        <v>0</v>
      </c>
      <c r="AJ27" s="199">
        <f t="shared" ref="AJ27:AL41" si="20">SUMIF($C$6:$AE$6,AJ$6,$C27:$AE27)</f>
        <v>0</v>
      </c>
      <c r="AK27" s="199">
        <f t="shared" si="20"/>
        <v>0</v>
      </c>
      <c r="AL27" s="199">
        <f t="shared" si="20"/>
        <v>0</v>
      </c>
      <c r="AM27" s="236" t="e">
        <f t="shared" si="19"/>
        <v>#DIV/0!</v>
      </c>
      <c r="AN27" s="199">
        <f t="shared" si="7"/>
        <v>0</v>
      </c>
    </row>
    <row r="28" spans="1:40" ht="15.75" hidden="1">
      <c r="A28" s="270">
        <v>44109</v>
      </c>
      <c r="B28" s="44" t="s">
        <v>37</v>
      </c>
      <c r="C28" s="35"/>
      <c r="D28" s="35"/>
      <c r="E28" s="200"/>
      <c r="F28" s="132"/>
      <c r="G28" s="35"/>
      <c r="H28" s="35"/>
      <c r="I28" s="35"/>
      <c r="J28" s="200"/>
      <c r="K28" s="132"/>
      <c r="L28" s="132"/>
      <c r="M28" s="35"/>
      <c r="N28" s="35"/>
      <c r="O28" s="35"/>
      <c r="P28" s="60" t="e">
        <f t="shared" si="0"/>
        <v>#DIV/0!</v>
      </c>
      <c r="Q28" s="35"/>
      <c r="R28" s="35"/>
      <c r="S28" s="60" t="e">
        <f t="shared" si="1"/>
        <v>#DIV/0!</v>
      </c>
      <c r="T28" s="35"/>
      <c r="U28" s="35"/>
      <c r="V28" s="60" t="e">
        <f t="shared" si="2"/>
        <v>#DIV/0!</v>
      </c>
      <c r="W28" s="35"/>
      <c r="X28" s="35"/>
      <c r="Y28" s="60" t="e">
        <f t="shared" si="3"/>
        <v>#DIV/0!</v>
      </c>
      <c r="Z28" s="35"/>
      <c r="AA28" s="35"/>
      <c r="AB28" s="60" t="e">
        <f t="shared" si="4"/>
        <v>#DIV/0!</v>
      </c>
      <c r="AC28" s="35"/>
      <c r="AD28" s="35"/>
      <c r="AE28" s="60" t="e">
        <f t="shared" si="18"/>
        <v>#DIV/0!</v>
      </c>
      <c r="AF28" s="61">
        <f t="shared" si="8"/>
        <v>0</v>
      </c>
      <c r="AG28" s="62">
        <f t="shared" si="9"/>
        <v>0</v>
      </c>
      <c r="AH28" s="198">
        <f t="shared" si="14"/>
        <v>0</v>
      </c>
      <c r="AI28" s="199">
        <f t="shared" si="15"/>
        <v>0</v>
      </c>
      <c r="AJ28" s="199">
        <f t="shared" si="20"/>
        <v>0</v>
      </c>
      <c r="AK28" s="199">
        <f t="shared" si="20"/>
        <v>0</v>
      </c>
      <c r="AL28" s="199">
        <f t="shared" si="20"/>
        <v>0</v>
      </c>
      <c r="AM28" s="236" t="e">
        <f t="shared" si="19"/>
        <v>#DIV/0!</v>
      </c>
      <c r="AN28" s="199">
        <f t="shared" si="7"/>
        <v>0</v>
      </c>
    </row>
    <row r="29" spans="1:40" ht="15.75" hidden="1">
      <c r="A29" s="270">
        <v>44110</v>
      </c>
      <c r="B29" s="44" t="s">
        <v>38</v>
      </c>
      <c r="C29" s="35"/>
      <c r="D29" s="35"/>
      <c r="E29" s="200"/>
      <c r="F29" s="132"/>
      <c r="G29" s="35"/>
      <c r="H29" s="35"/>
      <c r="I29" s="35"/>
      <c r="J29" s="200"/>
      <c r="K29" s="132"/>
      <c r="L29" s="132"/>
      <c r="M29" s="35"/>
      <c r="N29" s="35"/>
      <c r="O29" s="35"/>
      <c r="P29" s="60" t="e">
        <f t="shared" si="0"/>
        <v>#DIV/0!</v>
      </c>
      <c r="Q29" s="35"/>
      <c r="R29" s="35"/>
      <c r="S29" s="60" t="e">
        <f t="shared" si="1"/>
        <v>#DIV/0!</v>
      </c>
      <c r="T29" s="35"/>
      <c r="U29" s="35"/>
      <c r="V29" s="60" t="e">
        <f t="shared" si="2"/>
        <v>#DIV/0!</v>
      </c>
      <c r="W29" s="35"/>
      <c r="X29" s="35"/>
      <c r="Y29" s="60" t="e">
        <f t="shared" si="3"/>
        <v>#DIV/0!</v>
      </c>
      <c r="Z29" s="35"/>
      <c r="AA29" s="35"/>
      <c r="AB29" s="60" t="e">
        <f t="shared" si="4"/>
        <v>#DIV/0!</v>
      </c>
      <c r="AC29" s="35"/>
      <c r="AD29" s="35"/>
      <c r="AE29" s="60" t="e">
        <f t="shared" si="18"/>
        <v>#DIV/0!</v>
      </c>
      <c r="AF29" s="61">
        <f t="shared" si="8"/>
        <v>0</v>
      </c>
      <c r="AG29" s="62">
        <f t="shared" si="9"/>
        <v>0</v>
      </c>
      <c r="AH29" s="198">
        <f t="shared" si="14"/>
        <v>0</v>
      </c>
      <c r="AI29" s="199">
        <f t="shared" si="15"/>
        <v>0</v>
      </c>
      <c r="AJ29" s="199">
        <f t="shared" si="20"/>
        <v>0</v>
      </c>
      <c r="AK29" s="199">
        <f t="shared" si="20"/>
        <v>0</v>
      </c>
      <c r="AL29" s="199">
        <f t="shared" si="20"/>
        <v>0</v>
      </c>
      <c r="AM29" s="236" t="e">
        <f t="shared" si="19"/>
        <v>#DIV/0!</v>
      </c>
      <c r="AN29" s="199">
        <f t="shared" si="7"/>
        <v>0</v>
      </c>
    </row>
    <row r="30" spans="1:40" ht="15.75" hidden="1">
      <c r="A30" s="270">
        <v>44111</v>
      </c>
      <c r="B30" s="44" t="s">
        <v>39</v>
      </c>
      <c r="C30" s="35"/>
      <c r="D30" s="35"/>
      <c r="E30" s="200"/>
      <c r="F30" s="132"/>
      <c r="G30" s="35"/>
      <c r="H30" s="35"/>
      <c r="I30" s="35"/>
      <c r="J30" s="200"/>
      <c r="K30" s="132"/>
      <c r="L30" s="132"/>
      <c r="M30" s="35"/>
      <c r="N30" s="35"/>
      <c r="O30" s="35"/>
      <c r="P30" s="60" t="e">
        <f t="shared" si="0"/>
        <v>#DIV/0!</v>
      </c>
      <c r="Q30" s="35"/>
      <c r="R30" s="35"/>
      <c r="S30" s="60" t="e">
        <f t="shared" si="1"/>
        <v>#DIV/0!</v>
      </c>
      <c r="T30" s="35"/>
      <c r="U30" s="35"/>
      <c r="V30" s="60" t="e">
        <f t="shared" si="2"/>
        <v>#DIV/0!</v>
      </c>
      <c r="W30" s="35"/>
      <c r="X30" s="35"/>
      <c r="Y30" s="60" t="e">
        <f t="shared" si="3"/>
        <v>#DIV/0!</v>
      </c>
      <c r="Z30" s="35"/>
      <c r="AA30" s="35"/>
      <c r="AB30" s="60" t="e">
        <f t="shared" si="4"/>
        <v>#DIV/0!</v>
      </c>
      <c r="AC30" s="35"/>
      <c r="AD30" s="35"/>
      <c r="AE30" s="60" t="e">
        <f t="shared" si="18"/>
        <v>#DIV/0!</v>
      </c>
      <c r="AF30" s="61">
        <f t="shared" si="8"/>
        <v>0</v>
      </c>
      <c r="AG30" s="62">
        <f t="shared" si="9"/>
        <v>0</v>
      </c>
      <c r="AH30" s="198">
        <f t="shared" si="14"/>
        <v>0</v>
      </c>
      <c r="AI30" s="199">
        <f t="shared" si="15"/>
        <v>0</v>
      </c>
      <c r="AJ30" s="199">
        <f t="shared" si="20"/>
        <v>0</v>
      </c>
      <c r="AK30" s="199">
        <f t="shared" si="20"/>
        <v>0</v>
      </c>
      <c r="AL30" s="199">
        <f t="shared" si="20"/>
        <v>0</v>
      </c>
      <c r="AM30" s="236" t="e">
        <f t="shared" si="19"/>
        <v>#DIV/0!</v>
      </c>
      <c r="AN30" s="199">
        <f t="shared" si="7"/>
        <v>0</v>
      </c>
    </row>
    <row r="31" spans="1:40" ht="15.75" hidden="1">
      <c r="A31" s="270">
        <v>44112</v>
      </c>
      <c r="B31" s="44" t="s">
        <v>33</v>
      </c>
      <c r="C31" s="35"/>
      <c r="D31" s="35"/>
      <c r="E31" s="200"/>
      <c r="F31" s="132"/>
      <c r="G31" s="35"/>
      <c r="H31" s="35"/>
      <c r="I31" s="35"/>
      <c r="J31" s="200"/>
      <c r="K31" s="132"/>
      <c r="L31" s="132"/>
      <c r="M31" s="35"/>
      <c r="N31" s="35"/>
      <c r="O31" s="35"/>
      <c r="P31" s="60" t="e">
        <f t="shared" si="0"/>
        <v>#DIV/0!</v>
      </c>
      <c r="Q31" s="35"/>
      <c r="R31" s="35"/>
      <c r="S31" s="60" t="e">
        <f t="shared" si="1"/>
        <v>#DIV/0!</v>
      </c>
      <c r="T31" s="35"/>
      <c r="U31" s="35"/>
      <c r="V31" s="60" t="e">
        <f t="shared" si="2"/>
        <v>#DIV/0!</v>
      </c>
      <c r="W31" s="35"/>
      <c r="X31" s="35"/>
      <c r="Y31" s="60" t="e">
        <f t="shared" si="3"/>
        <v>#DIV/0!</v>
      </c>
      <c r="Z31" s="35"/>
      <c r="AA31" s="35"/>
      <c r="AB31" s="60" t="e">
        <f t="shared" si="4"/>
        <v>#DIV/0!</v>
      </c>
      <c r="AC31" s="35"/>
      <c r="AD31" s="35"/>
      <c r="AE31" s="60" t="e">
        <f t="shared" si="18"/>
        <v>#DIV/0!</v>
      </c>
      <c r="AF31" s="61">
        <f t="shared" si="8"/>
        <v>0</v>
      </c>
      <c r="AG31" s="62">
        <f t="shared" si="9"/>
        <v>0</v>
      </c>
      <c r="AH31" s="198">
        <f t="shared" si="14"/>
        <v>0</v>
      </c>
      <c r="AI31" s="199">
        <f t="shared" si="15"/>
        <v>0</v>
      </c>
      <c r="AJ31" s="199">
        <f t="shared" si="20"/>
        <v>0</v>
      </c>
      <c r="AK31" s="199">
        <f t="shared" si="20"/>
        <v>0</v>
      </c>
      <c r="AL31" s="199">
        <f t="shared" si="20"/>
        <v>0</v>
      </c>
      <c r="AM31" s="236" t="e">
        <f t="shared" si="19"/>
        <v>#DIV/0!</v>
      </c>
      <c r="AN31" s="199">
        <f t="shared" si="7"/>
        <v>0</v>
      </c>
    </row>
    <row r="32" spans="1:40" ht="15.75" hidden="1">
      <c r="A32" s="270">
        <v>44113</v>
      </c>
      <c r="B32" s="44" t="s">
        <v>34</v>
      </c>
      <c r="C32" s="35"/>
      <c r="D32" s="35"/>
      <c r="E32" s="200"/>
      <c r="F32" s="132"/>
      <c r="G32" s="35"/>
      <c r="H32" s="35"/>
      <c r="I32" s="35"/>
      <c r="J32" s="200"/>
      <c r="K32" s="132"/>
      <c r="L32" s="132"/>
      <c r="M32" s="35"/>
      <c r="N32" s="35"/>
      <c r="O32" s="35"/>
      <c r="P32" s="60" t="e">
        <f t="shared" si="0"/>
        <v>#DIV/0!</v>
      </c>
      <c r="Q32" s="35"/>
      <c r="R32" s="35"/>
      <c r="S32" s="60" t="e">
        <f t="shared" si="1"/>
        <v>#DIV/0!</v>
      </c>
      <c r="T32" s="35"/>
      <c r="U32" s="35"/>
      <c r="V32" s="60" t="e">
        <f t="shared" si="2"/>
        <v>#DIV/0!</v>
      </c>
      <c r="W32" s="35"/>
      <c r="X32" s="35"/>
      <c r="Y32" s="60" t="e">
        <f t="shared" si="3"/>
        <v>#DIV/0!</v>
      </c>
      <c r="Z32" s="35"/>
      <c r="AA32" s="35"/>
      <c r="AB32" s="60" t="e">
        <f t="shared" si="4"/>
        <v>#DIV/0!</v>
      </c>
      <c r="AC32" s="35"/>
      <c r="AD32" s="35"/>
      <c r="AE32" s="60" t="e">
        <f t="shared" si="18"/>
        <v>#DIV/0!</v>
      </c>
      <c r="AF32" s="61">
        <f t="shared" si="8"/>
        <v>0</v>
      </c>
      <c r="AG32" s="62">
        <f t="shared" si="9"/>
        <v>0</v>
      </c>
      <c r="AH32" s="198">
        <f t="shared" si="14"/>
        <v>0</v>
      </c>
      <c r="AI32" s="199">
        <f t="shared" si="15"/>
        <v>0</v>
      </c>
      <c r="AJ32" s="199">
        <f t="shared" si="20"/>
        <v>0</v>
      </c>
      <c r="AK32" s="199">
        <f t="shared" si="20"/>
        <v>0</v>
      </c>
      <c r="AL32" s="199">
        <f t="shared" si="20"/>
        <v>0</v>
      </c>
      <c r="AM32" s="236" t="e">
        <f t="shared" si="19"/>
        <v>#DIV/0!</v>
      </c>
      <c r="AN32" s="199">
        <f t="shared" si="7"/>
        <v>0</v>
      </c>
    </row>
    <row r="33" spans="1:40" ht="15.75" hidden="1">
      <c r="A33" s="270">
        <v>44114</v>
      </c>
      <c r="B33" s="44" t="s">
        <v>35</v>
      </c>
      <c r="C33" s="35"/>
      <c r="D33" s="35"/>
      <c r="E33" s="200"/>
      <c r="F33" s="132"/>
      <c r="G33" s="35"/>
      <c r="H33" s="35"/>
      <c r="I33" s="35"/>
      <c r="J33" s="200"/>
      <c r="K33" s="132"/>
      <c r="L33" s="132"/>
      <c r="M33" s="35"/>
      <c r="N33" s="35"/>
      <c r="O33" s="35"/>
      <c r="P33" s="60" t="e">
        <f t="shared" si="0"/>
        <v>#DIV/0!</v>
      </c>
      <c r="Q33" s="35"/>
      <c r="R33" s="35"/>
      <c r="S33" s="60" t="e">
        <f t="shared" si="1"/>
        <v>#DIV/0!</v>
      </c>
      <c r="T33" s="35"/>
      <c r="U33" s="35"/>
      <c r="V33" s="60" t="e">
        <f t="shared" si="2"/>
        <v>#DIV/0!</v>
      </c>
      <c r="W33" s="35"/>
      <c r="X33" s="35"/>
      <c r="Y33" s="60" t="e">
        <f t="shared" si="3"/>
        <v>#DIV/0!</v>
      </c>
      <c r="Z33" s="35"/>
      <c r="AA33" s="35"/>
      <c r="AB33" s="60" t="e">
        <f t="shared" si="4"/>
        <v>#DIV/0!</v>
      </c>
      <c r="AC33" s="35"/>
      <c r="AD33" s="35"/>
      <c r="AE33" s="60" t="e">
        <f t="shared" si="18"/>
        <v>#DIV/0!</v>
      </c>
      <c r="AF33" s="61">
        <f t="shared" si="8"/>
        <v>0</v>
      </c>
      <c r="AG33" s="62">
        <f t="shared" si="9"/>
        <v>0</v>
      </c>
      <c r="AH33" s="198">
        <f t="shared" si="14"/>
        <v>0</v>
      </c>
      <c r="AI33" s="199">
        <f t="shared" si="15"/>
        <v>0</v>
      </c>
      <c r="AJ33" s="199">
        <f t="shared" si="20"/>
        <v>0</v>
      </c>
      <c r="AK33" s="199">
        <f t="shared" si="20"/>
        <v>0</v>
      </c>
      <c r="AL33" s="199">
        <f t="shared" si="20"/>
        <v>0</v>
      </c>
      <c r="AM33" s="236" t="e">
        <f t="shared" si="19"/>
        <v>#DIV/0!</v>
      </c>
      <c r="AN33" s="199">
        <f t="shared" si="7"/>
        <v>0</v>
      </c>
    </row>
    <row r="34" spans="1:40" ht="15.75" hidden="1">
      <c r="A34" s="270">
        <v>44115</v>
      </c>
      <c r="B34" s="44" t="s">
        <v>36</v>
      </c>
      <c r="C34" s="35"/>
      <c r="D34" s="35"/>
      <c r="E34" s="200"/>
      <c r="F34" s="132"/>
      <c r="G34" s="35"/>
      <c r="H34" s="35"/>
      <c r="I34" s="35"/>
      <c r="J34" s="200"/>
      <c r="K34" s="132"/>
      <c r="L34" s="132"/>
      <c r="M34" s="35"/>
      <c r="N34" s="35"/>
      <c r="O34" s="35"/>
      <c r="P34" s="60" t="e">
        <f t="shared" si="0"/>
        <v>#DIV/0!</v>
      </c>
      <c r="Q34" s="35"/>
      <c r="R34" s="35"/>
      <c r="S34" s="60" t="e">
        <f t="shared" si="1"/>
        <v>#DIV/0!</v>
      </c>
      <c r="T34" s="35"/>
      <c r="U34" s="35"/>
      <c r="V34" s="60" t="e">
        <f t="shared" si="2"/>
        <v>#DIV/0!</v>
      </c>
      <c r="W34" s="35"/>
      <c r="X34" s="35"/>
      <c r="Y34" s="60" t="e">
        <f t="shared" si="3"/>
        <v>#DIV/0!</v>
      </c>
      <c r="Z34" s="35"/>
      <c r="AA34" s="35"/>
      <c r="AB34" s="60" t="e">
        <f t="shared" si="4"/>
        <v>#DIV/0!</v>
      </c>
      <c r="AC34" s="35"/>
      <c r="AD34" s="35"/>
      <c r="AE34" s="60" t="e">
        <f t="shared" si="18"/>
        <v>#DIV/0!</v>
      </c>
      <c r="AF34" s="61">
        <f t="shared" si="8"/>
        <v>0</v>
      </c>
      <c r="AG34" s="62">
        <f t="shared" si="9"/>
        <v>0</v>
      </c>
      <c r="AH34" s="198">
        <f t="shared" si="14"/>
        <v>0</v>
      </c>
      <c r="AI34" s="199">
        <f t="shared" si="15"/>
        <v>0</v>
      </c>
      <c r="AJ34" s="199">
        <f t="shared" si="20"/>
        <v>0</v>
      </c>
      <c r="AK34" s="199">
        <f t="shared" si="20"/>
        <v>0</v>
      </c>
      <c r="AL34" s="199">
        <f t="shared" si="20"/>
        <v>0</v>
      </c>
      <c r="AM34" s="236" t="e">
        <f t="shared" si="19"/>
        <v>#DIV/0!</v>
      </c>
      <c r="AN34" s="199">
        <f t="shared" si="7"/>
        <v>0</v>
      </c>
    </row>
    <row r="35" spans="1:40" ht="15.75" hidden="1">
      <c r="A35" s="270">
        <v>44116</v>
      </c>
      <c r="B35" s="44" t="s">
        <v>37</v>
      </c>
      <c r="C35" s="35"/>
      <c r="D35" s="35"/>
      <c r="E35" s="200"/>
      <c r="F35" s="132"/>
      <c r="G35" s="35"/>
      <c r="H35" s="35"/>
      <c r="I35" s="35"/>
      <c r="J35" s="200"/>
      <c r="K35" s="132"/>
      <c r="L35" s="132"/>
      <c r="M35" s="35"/>
      <c r="N35" s="35"/>
      <c r="O35" s="35"/>
      <c r="P35" s="60" t="e">
        <f t="shared" si="0"/>
        <v>#DIV/0!</v>
      </c>
      <c r="Q35" s="35"/>
      <c r="R35" s="35"/>
      <c r="S35" s="60" t="e">
        <f t="shared" si="1"/>
        <v>#DIV/0!</v>
      </c>
      <c r="T35" s="35"/>
      <c r="U35" s="35"/>
      <c r="V35" s="60" t="e">
        <f t="shared" si="2"/>
        <v>#DIV/0!</v>
      </c>
      <c r="W35" s="35"/>
      <c r="X35" s="35"/>
      <c r="Y35" s="60" t="e">
        <f t="shared" si="3"/>
        <v>#DIV/0!</v>
      </c>
      <c r="Z35" s="35"/>
      <c r="AA35" s="35"/>
      <c r="AB35" s="60" t="e">
        <f t="shared" si="4"/>
        <v>#DIV/0!</v>
      </c>
      <c r="AC35" s="35"/>
      <c r="AD35" s="35"/>
      <c r="AE35" s="60" t="e">
        <f t="shared" si="18"/>
        <v>#DIV/0!</v>
      </c>
      <c r="AF35" s="61">
        <f t="shared" si="8"/>
        <v>0</v>
      </c>
      <c r="AG35" s="62">
        <f t="shared" si="9"/>
        <v>0</v>
      </c>
      <c r="AH35" s="198">
        <f t="shared" si="14"/>
        <v>0</v>
      </c>
      <c r="AI35" s="199">
        <f t="shared" si="15"/>
        <v>0</v>
      </c>
      <c r="AJ35" s="199">
        <f t="shared" si="20"/>
        <v>0</v>
      </c>
      <c r="AK35" s="199">
        <f t="shared" si="20"/>
        <v>0</v>
      </c>
      <c r="AL35" s="199">
        <f t="shared" si="20"/>
        <v>0</v>
      </c>
      <c r="AM35" s="236" t="e">
        <f t="shared" si="19"/>
        <v>#DIV/0!</v>
      </c>
      <c r="AN35" s="199">
        <f t="shared" si="7"/>
        <v>0</v>
      </c>
    </row>
    <row r="36" spans="1:40" ht="15.75" hidden="1">
      <c r="A36" s="270">
        <v>44117</v>
      </c>
      <c r="B36" s="44" t="s">
        <v>38</v>
      </c>
      <c r="C36" s="35"/>
      <c r="D36" s="35"/>
      <c r="E36" s="200"/>
      <c r="F36" s="132"/>
      <c r="G36" s="35"/>
      <c r="H36" s="35"/>
      <c r="I36" s="35"/>
      <c r="J36" s="200"/>
      <c r="K36" s="132"/>
      <c r="L36" s="132"/>
      <c r="M36" s="35"/>
      <c r="N36" s="35"/>
      <c r="O36" s="35"/>
      <c r="P36" s="60" t="e">
        <f t="shared" si="0"/>
        <v>#DIV/0!</v>
      </c>
      <c r="Q36" s="35"/>
      <c r="R36" s="35"/>
      <c r="S36" s="60" t="e">
        <f t="shared" si="1"/>
        <v>#DIV/0!</v>
      </c>
      <c r="T36" s="35"/>
      <c r="U36" s="35"/>
      <c r="V36" s="60" t="e">
        <f t="shared" si="2"/>
        <v>#DIV/0!</v>
      </c>
      <c r="W36" s="35"/>
      <c r="X36" s="35"/>
      <c r="Y36" s="60" t="e">
        <f t="shared" si="3"/>
        <v>#DIV/0!</v>
      </c>
      <c r="Z36" s="35"/>
      <c r="AA36" s="35"/>
      <c r="AB36" s="60" t="e">
        <f t="shared" si="4"/>
        <v>#DIV/0!</v>
      </c>
      <c r="AC36" s="35"/>
      <c r="AD36" s="35"/>
      <c r="AE36" s="60" t="e">
        <f t="shared" si="18"/>
        <v>#DIV/0!</v>
      </c>
      <c r="AF36" s="61">
        <f t="shared" si="8"/>
        <v>0</v>
      </c>
      <c r="AG36" s="62">
        <f t="shared" si="9"/>
        <v>0</v>
      </c>
      <c r="AH36" s="198">
        <f t="shared" si="14"/>
        <v>0</v>
      </c>
      <c r="AI36" s="199">
        <f t="shared" si="15"/>
        <v>0</v>
      </c>
      <c r="AJ36" s="199">
        <f t="shared" si="20"/>
        <v>0</v>
      </c>
      <c r="AK36" s="199">
        <f t="shared" si="20"/>
        <v>0</v>
      </c>
      <c r="AL36" s="199">
        <f t="shared" si="20"/>
        <v>0</v>
      </c>
      <c r="AM36" s="236" t="e">
        <f t="shared" si="19"/>
        <v>#DIV/0!</v>
      </c>
      <c r="AN36" s="199">
        <f t="shared" si="7"/>
        <v>0</v>
      </c>
    </row>
    <row r="37" spans="1:40" ht="15.75" hidden="1">
      <c r="A37" s="270">
        <v>44118</v>
      </c>
      <c r="B37" s="44" t="s">
        <v>39</v>
      </c>
      <c r="C37" s="35"/>
      <c r="D37" s="35"/>
      <c r="E37" s="200"/>
      <c r="F37" s="132"/>
      <c r="G37" s="35"/>
      <c r="H37" s="35"/>
      <c r="I37" s="35"/>
      <c r="J37" s="200"/>
      <c r="K37" s="132"/>
      <c r="L37" s="132"/>
      <c r="M37" s="35"/>
      <c r="N37" s="35"/>
      <c r="O37" s="35"/>
      <c r="P37" s="60" t="e">
        <f t="shared" si="0"/>
        <v>#DIV/0!</v>
      </c>
      <c r="Q37" s="35"/>
      <c r="R37" s="35"/>
      <c r="S37" s="60" t="e">
        <f t="shared" si="1"/>
        <v>#DIV/0!</v>
      </c>
      <c r="T37" s="35"/>
      <c r="U37" s="35"/>
      <c r="V37" s="60" t="e">
        <f t="shared" si="2"/>
        <v>#DIV/0!</v>
      </c>
      <c r="W37" s="35"/>
      <c r="X37" s="35"/>
      <c r="Y37" s="60" t="e">
        <f t="shared" si="3"/>
        <v>#DIV/0!</v>
      </c>
      <c r="Z37" s="35"/>
      <c r="AA37" s="35"/>
      <c r="AB37" s="60" t="e">
        <f t="shared" si="4"/>
        <v>#DIV/0!</v>
      </c>
      <c r="AC37" s="35"/>
      <c r="AD37" s="35"/>
      <c r="AE37" s="60" t="e">
        <f t="shared" si="18"/>
        <v>#DIV/0!</v>
      </c>
      <c r="AF37" s="61">
        <f t="shared" si="8"/>
        <v>0</v>
      </c>
      <c r="AG37" s="62">
        <f t="shared" si="9"/>
        <v>0</v>
      </c>
      <c r="AH37" s="198">
        <f t="shared" si="14"/>
        <v>0</v>
      </c>
      <c r="AI37" s="199">
        <f t="shared" si="15"/>
        <v>0</v>
      </c>
      <c r="AJ37" s="199">
        <f t="shared" si="20"/>
        <v>0</v>
      </c>
      <c r="AK37" s="199">
        <f t="shared" si="20"/>
        <v>0</v>
      </c>
      <c r="AL37" s="199">
        <f t="shared" si="20"/>
        <v>0</v>
      </c>
      <c r="AM37" s="236" t="e">
        <f t="shared" si="19"/>
        <v>#DIV/0!</v>
      </c>
      <c r="AN37" s="199">
        <f t="shared" si="7"/>
        <v>0</v>
      </c>
    </row>
    <row r="38" spans="1:40" ht="15.75" hidden="1">
      <c r="A38" s="270">
        <v>44119</v>
      </c>
      <c r="B38" s="44" t="s">
        <v>33</v>
      </c>
      <c r="C38" s="35"/>
      <c r="D38" s="35"/>
      <c r="E38" s="200"/>
      <c r="F38" s="132"/>
      <c r="G38" s="35"/>
      <c r="H38" s="35"/>
      <c r="I38" s="35"/>
      <c r="J38" s="200"/>
      <c r="K38" s="132"/>
      <c r="L38" s="132"/>
      <c r="M38" s="35"/>
      <c r="N38" s="35"/>
      <c r="O38" s="35"/>
      <c r="P38" s="60" t="e">
        <f t="shared" si="0"/>
        <v>#DIV/0!</v>
      </c>
      <c r="Q38" s="35"/>
      <c r="R38" s="35"/>
      <c r="S38" s="60" t="e">
        <f t="shared" si="1"/>
        <v>#DIV/0!</v>
      </c>
      <c r="T38" s="35"/>
      <c r="U38" s="35"/>
      <c r="V38" s="60" t="e">
        <f t="shared" si="2"/>
        <v>#DIV/0!</v>
      </c>
      <c r="W38" s="35"/>
      <c r="X38" s="35"/>
      <c r="Y38" s="60" t="e">
        <f t="shared" si="3"/>
        <v>#DIV/0!</v>
      </c>
      <c r="Z38" s="35"/>
      <c r="AA38" s="35"/>
      <c r="AB38" s="60" t="e">
        <f t="shared" si="4"/>
        <v>#DIV/0!</v>
      </c>
      <c r="AC38" s="35"/>
      <c r="AD38" s="35"/>
      <c r="AE38" s="60" t="e">
        <f t="shared" si="18"/>
        <v>#DIV/0!</v>
      </c>
      <c r="AF38" s="61">
        <f t="shared" si="8"/>
        <v>0</v>
      </c>
      <c r="AG38" s="62">
        <f t="shared" si="9"/>
        <v>0</v>
      </c>
      <c r="AH38" s="198">
        <f t="shared" si="14"/>
        <v>0</v>
      </c>
      <c r="AI38" s="199">
        <f t="shared" si="15"/>
        <v>0</v>
      </c>
      <c r="AJ38" s="199">
        <f t="shared" si="20"/>
        <v>0</v>
      </c>
      <c r="AK38" s="199">
        <f t="shared" si="20"/>
        <v>0</v>
      </c>
      <c r="AL38" s="199">
        <f t="shared" si="20"/>
        <v>0</v>
      </c>
      <c r="AM38" s="236" t="e">
        <f t="shared" si="19"/>
        <v>#DIV/0!</v>
      </c>
      <c r="AN38" s="199">
        <f t="shared" si="7"/>
        <v>0</v>
      </c>
    </row>
    <row r="39" spans="1:40" ht="15.75" hidden="1">
      <c r="A39" s="270">
        <v>44120</v>
      </c>
      <c r="B39" s="44" t="s">
        <v>34</v>
      </c>
      <c r="C39" s="35"/>
      <c r="D39" s="35"/>
      <c r="E39" s="200"/>
      <c r="F39" s="132"/>
      <c r="G39" s="35"/>
      <c r="H39" s="35"/>
      <c r="I39" s="35"/>
      <c r="J39" s="200"/>
      <c r="K39" s="132"/>
      <c r="L39" s="132"/>
      <c r="M39" s="35"/>
      <c r="N39" s="35"/>
      <c r="O39" s="35"/>
      <c r="P39" s="60" t="e">
        <f t="shared" si="0"/>
        <v>#DIV/0!</v>
      </c>
      <c r="Q39" s="35"/>
      <c r="R39" s="35"/>
      <c r="S39" s="60" t="e">
        <f t="shared" si="1"/>
        <v>#DIV/0!</v>
      </c>
      <c r="T39" s="35"/>
      <c r="U39" s="35"/>
      <c r="V39" s="60" t="e">
        <f t="shared" si="2"/>
        <v>#DIV/0!</v>
      </c>
      <c r="W39" s="35"/>
      <c r="X39" s="35"/>
      <c r="Y39" s="60" t="e">
        <f t="shared" si="3"/>
        <v>#DIV/0!</v>
      </c>
      <c r="Z39" s="35"/>
      <c r="AA39" s="35"/>
      <c r="AB39" s="60" t="e">
        <f t="shared" si="4"/>
        <v>#DIV/0!</v>
      </c>
      <c r="AC39" s="35"/>
      <c r="AD39" s="35"/>
      <c r="AE39" s="60" t="e">
        <f t="shared" si="18"/>
        <v>#DIV/0!</v>
      </c>
      <c r="AF39" s="61">
        <f t="shared" si="8"/>
        <v>0</v>
      </c>
      <c r="AG39" s="62">
        <f t="shared" si="9"/>
        <v>0</v>
      </c>
      <c r="AH39" s="198">
        <f t="shared" si="14"/>
        <v>0</v>
      </c>
      <c r="AI39" s="199">
        <f t="shared" si="15"/>
        <v>0</v>
      </c>
      <c r="AJ39" s="199">
        <f t="shared" si="20"/>
        <v>0</v>
      </c>
      <c r="AK39" s="199">
        <f t="shared" si="20"/>
        <v>0</v>
      </c>
      <c r="AL39" s="199">
        <f t="shared" si="20"/>
        <v>0</v>
      </c>
      <c r="AM39" s="236" t="e">
        <f t="shared" si="19"/>
        <v>#DIV/0!</v>
      </c>
      <c r="AN39" s="199">
        <f t="shared" si="7"/>
        <v>0</v>
      </c>
    </row>
    <row r="40" spans="1:40" ht="15.75" hidden="1">
      <c r="A40" s="270">
        <v>44121</v>
      </c>
      <c r="B40" s="44" t="s">
        <v>35</v>
      </c>
      <c r="C40" s="35"/>
      <c r="D40" s="35"/>
      <c r="E40" s="200"/>
      <c r="F40" s="132"/>
      <c r="G40" s="35"/>
      <c r="H40" s="35"/>
      <c r="I40" s="35"/>
      <c r="J40" s="200"/>
      <c r="K40" s="132"/>
      <c r="L40" s="132"/>
      <c r="M40" s="35"/>
      <c r="N40" s="35"/>
      <c r="O40" s="35"/>
      <c r="P40" s="60" t="e">
        <f t="shared" si="0"/>
        <v>#DIV/0!</v>
      </c>
      <c r="Q40" s="35"/>
      <c r="R40" s="35"/>
      <c r="S40" s="60" t="e">
        <f t="shared" si="1"/>
        <v>#DIV/0!</v>
      </c>
      <c r="T40" s="35"/>
      <c r="U40" s="35"/>
      <c r="V40" s="60" t="e">
        <f t="shared" si="2"/>
        <v>#DIV/0!</v>
      </c>
      <c r="W40" s="35"/>
      <c r="X40" s="35"/>
      <c r="Y40" s="60" t="e">
        <f t="shared" si="3"/>
        <v>#DIV/0!</v>
      </c>
      <c r="Z40" s="35"/>
      <c r="AA40" s="35"/>
      <c r="AB40" s="60" t="e">
        <f t="shared" si="4"/>
        <v>#DIV/0!</v>
      </c>
      <c r="AC40" s="35"/>
      <c r="AD40" s="35"/>
      <c r="AE40" s="60" t="e">
        <f t="shared" ref="AE40:AE41" si="21">AD40/AC40</f>
        <v>#DIV/0!</v>
      </c>
      <c r="AF40" s="61">
        <f t="shared" si="8"/>
        <v>0</v>
      </c>
      <c r="AG40" s="62">
        <f t="shared" si="9"/>
        <v>0</v>
      </c>
      <c r="AH40" s="198">
        <f t="shared" si="14"/>
        <v>0</v>
      </c>
      <c r="AI40" s="199">
        <f t="shared" si="15"/>
        <v>0</v>
      </c>
      <c r="AJ40" s="199">
        <f t="shared" si="20"/>
        <v>0</v>
      </c>
      <c r="AK40" s="199">
        <f t="shared" si="20"/>
        <v>0</v>
      </c>
      <c r="AL40" s="199">
        <f t="shared" si="20"/>
        <v>0</v>
      </c>
      <c r="AM40" s="236" t="e">
        <f t="shared" ref="AM40:AM41" si="22">AL40/AK40</f>
        <v>#DIV/0!</v>
      </c>
      <c r="AN40" s="199">
        <f t="shared" si="7"/>
        <v>0</v>
      </c>
    </row>
    <row r="41" spans="1:40" ht="15.75" hidden="1">
      <c r="A41" s="270">
        <v>44122</v>
      </c>
      <c r="B41" s="44" t="s">
        <v>36</v>
      </c>
      <c r="C41" s="35"/>
      <c r="D41" s="35"/>
      <c r="E41" s="200"/>
      <c r="F41" s="132"/>
      <c r="G41" s="35"/>
      <c r="H41" s="35"/>
      <c r="I41" s="35"/>
      <c r="J41" s="200"/>
      <c r="K41" s="132"/>
      <c r="L41" s="132"/>
      <c r="M41" s="35"/>
      <c r="N41" s="35"/>
      <c r="O41" s="35"/>
      <c r="P41" s="60" t="e">
        <f t="shared" si="0"/>
        <v>#DIV/0!</v>
      </c>
      <c r="Q41" s="35"/>
      <c r="R41" s="35"/>
      <c r="S41" s="60" t="e">
        <f t="shared" si="1"/>
        <v>#DIV/0!</v>
      </c>
      <c r="T41" s="35"/>
      <c r="U41" s="35"/>
      <c r="V41" s="60" t="e">
        <f t="shared" si="2"/>
        <v>#DIV/0!</v>
      </c>
      <c r="W41" s="35"/>
      <c r="X41" s="35"/>
      <c r="Y41" s="60" t="e">
        <f t="shared" si="3"/>
        <v>#DIV/0!</v>
      </c>
      <c r="Z41" s="35"/>
      <c r="AA41" s="35"/>
      <c r="AB41" s="60" t="e">
        <f t="shared" si="4"/>
        <v>#DIV/0!</v>
      </c>
      <c r="AC41" s="35"/>
      <c r="AD41" s="35"/>
      <c r="AE41" s="60" t="e">
        <f t="shared" si="21"/>
        <v>#DIV/0!</v>
      </c>
      <c r="AF41" s="61">
        <f t="shared" si="8"/>
        <v>0</v>
      </c>
      <c r="AG41" s="62">
        <f t="shared" si="9"/>
        <v>0</v>
      </c>
      <c r="AH41" s="198">
        <f t="shared" si="14"/>
        <v>0</v>
      </c>
      <c r="AI41" s="199">
        <f t="shared" si="15"/>
        <v>0</v>
      </c>
      <c r="AJ41" s="199">
        <f t="shared" si="20"/>
        <v>0</v>
      </c>
      <c r="AK41" s="199">
        <f t="shared" si="20"/>
        <v>0</v>
      </c>
      <c r="AL41" s="199">
        <f t="shared" si="20"/>
        <v>0</v>
      </c>
      <c r="AM41" s="236" t="e">
        <f t="shared" si="22"/>
        <v>#DIV/0!</v>
      </c>
      <c r="AN41" s="199">
        <f t="shared" si="7"/>
        <v>0</v>
      </c>
    </row>
    <row r="42" spans="1:40" s="16" customFormat="1" ht="30" customHeight="1">
      <c r="A42" s="302" t="s">
        <v>105</v>
      </c>
      <c r="B42" s="302"/>
      <c r="C42" s="67">
        <f t="shared" ref="C42:G42" si="23">SUM(C10:C41)</f>
        <v>544003</v>
      </c>
      <c r="D42" s="67">
        <f t="shared" si="23"/>
        <v>2194</v>
      </c>
      <c r="E42" s="174">
        <f t="shared" si="23"/>
        <v>4</v>
      </c>
      <c r="F42" s="135">
        <f t="shared" si="23"/>
        <v>61</v>
      </c>
      <c r="G42" s="67">
        <f t="shared" si="23"/>
        <v>47982</v>
      </c>
      <c r="H42" s="67">
        <f t="shared" ref="H42:M42" si="24">SUM(H10:H41)</f>
        <v>545060</v>
      </c>
      <c r="I42" s="67">
        <f t="shared" si="24"/>
        <v>358</v>
      </c>
      <c r="J42" s="174">
        <f t="shared" si="24"/>
        <v>11</v>
      </c>
      <c r="K42" s="135">
        <f t="shared" si="24"/>
        <v>21</v>
      </c>
      <c r="L42" s="135">
        <f t="shared" si="24"/>
        <v>153949</v>
      </c>
      <c r="M42" s="67">
        <f t="shared" si="24"/>
        <v>16279</v>
      </c>
      <c r="N42" s="67">
        <f>SUM(N10:N41)</f>
        <v>1743045</v>
      </c>
      <c r="O42" s="67">
        <f>SUM(O10:O41)</f>
        <v>7558</v>
      </c>
      <c r="P42" s="48">
        <f t="shared" si="0"/>
        <v>4.3360900034135662E-3</v>
      </c>
      <c r="Q42" s="67">
        <f>SUM(Q10:Q41)</f>
        <v>3672655</v>
      </c>
      <c r="R42" s="67">
        <f>SUM(R10:R41)</f>
        <v>3698</v>
      </c>
      <c r="S42" s="48">
        <f t="shared" si="1"/>
        <v>1.0069010021360569E-3</v>
      </c>
      <c r="T42" s="67">
        <f>SUM(T10:T41)</f>
        <v>29509343</v>
      </c>
      <c r="U42" s="67">
        <f>SUM(U10:U41)</f>
        <v>3182</v>
      </c>
      <c r="V42" s="48">
        <f t="shared" si="2"/>
        <v>1.0783025565835199E-4</v>
      </c>
      <c r="W42" s="67">
        <f>SUM(W10:W41)</f>
        <v>14618156</v>
      </c>
      <c r="X42" s="67">
        <f>SUM(X10:X41)</f>
        <v>3228</v>
      </c>
      <c r="Y42" s="48">
        <f t="shared" si="3"/>
        <v>2.2082128553013115E-4</v>
      </c>
      <c r="Z42" s="67">
        <f>SUM(Z10:Z41)</f>
        <v>2062503</v>
      </c>
      <c r="AA42" s="67">
        <f>SUM(AA10:AA41)</f>
        <v>1906</v>
      </c>
      <c r="AB42" s="48">
        <f t="shared" si="4"/>
        <v>9.2411986794685875E-4</v>
      </c>
      <c r="AC42" s="67">
        <f>SUM(AC10:AC41)</f>
        <v>2093655</v>
      </c>
      <c r="AD42" s="67">
        <f>SUM(AD10:AD41)</f>
        <v>1341</v>
      </c>
      <c r="AE42" s="48">
        <f t="shared" si="5"/>
        <v>6.4050667373564409E-4</v>
      </c>
      <c r="AF42" s="67">
        <f>SUM(AF10:AF41)</f>
        <v>1089063</v>
      </c>
      <c r="AG42" s="67">
        <f>SUM(AG10:AG41)</f>
        <v>2552</v>
      </c>
      <c r="AH42" s="201">
        <f>SUM(AH10:AH41)</f>
        <v>15</v>
      </c>
      <c r="AI42" s="201">
        <f t="shared" ref="AI42:AL42" si="25">SUM(AI10:AI41)</f>
        <v>82</v>
      </c>
      <c r="AJ42" s="201">
        <f t="shared" si="25"/>
        <v>47982</v>
      </c>
      <c r="AK42" s="201">
        <f t="shared" si="25"/>
        <v>53699357</v>
      </c>
      <c r="AL42" s="201">
        <f t="shared" si="25"/>
        <v>20913</v>
      </c>
      <c r="AM42" s="49">
        <f t="shared" si="11"/>
        <v>3.8944600398101604E-4</v>
      </c>
      <c r="AN42" s="201">
        <f t="shared" ref="AN42" si="26">SUM(AN10:AN41)</f>
        <v>170228</v>
      </c>
    </row>
    <row r="43" spans="1:40" s="203" customFormat="1" ht="30" customHeight="1">
      <c r="A43" s="318" t="s">
        <v>106</v>
      </c>
      <c r="B43" s="318"/>
      <c r="C43" s="202"/>
      <c r="D43" s="202"/>
      <c r="E43" s="202"/>
      <c r="F43" s="202"/>
      <c r="G43" s="202">
        <f>G9/G7</f>
        <v>1.3709142857142858</v>
      </c>
      <c r="H43" s="202"/>
      <c r="I43" s="202"/>
      <c r="J43" s="202"/>
      <c r="K43" s="202"/>
      <c r="L43" s="202">
        <f>(L9+M9)/L7</f>
        <v>1.70228</v>
      </c>
      <c r="M43" s="202"/>
      <c r="N43" s="202">
        <f t="shared" ref="N43:O43" si="27">N9/N7</f>
        <v>1.2450321428571429</v>
      </c>
      <c r="O43" s="202">
        <f t="shared" si="27"/>
        <v>3.5990476190476191</v>
      </c>
      <c r="P43" s="202"/>
      <c r="Q43" s="202">
        <f t="shared" ref="Q43:R43" si="28">Q9/Q7</f>
        <v>1.0493300000000001</v>
      </c>
      <c r="R43" s="202">
        <f t="shared" si="28"/>
        <v>1.760952380952381</v>
      </c>
      <c r="S43" s="202"/>
      <c r="T43" s="202">
        <f t="shared" ref="T43:U43" si="29">T9/T7</f>
        <v>1.0539051071428571</v>
      </c>
      <c r="U43" s="202">
        <f t="shared" si="29"/>
        <v>1.1364285714285713</v>
      </c>
      <c r="V43" s="202"/>
      <c r="W43" s="202">
        <f t="shared" ref="W43:X43" si="30">W9/W7</f>
        <v>1.044154</v>
      </c>
      <c r="X43" s="202">
        <f t="shared" si="30"/>
        <v>1.1528571428571428</v>
      </c>
      <c r="Y43" s="202"/>
      <c r="Z43" s="202">
        <f t="shared" ref="Z43:AA43" si="31">Z9/Z7</f>
        <v>1.1785731428571429</v>
      </c>
      <c r="AA43" s="202">
        <f t="shared" si="31"/>
        <v>1.3614285714285714</v>
      </c>
      <c r="AB43" s="202"/>
      <c r="AC43" s="202">
        <f t="shared" ref="AC43:AD43" si="32">AC9/AC7</f>
        <v>1.1963742857142856</v>
      </c>
      <c r="AD43" s="202">
        <f t="shared" si="32"/>
        <v>1.2771428571428571</v>
      </c>
      <c r="AE43" s="202"/>
      <c r="AF43" s="202"/>
      <c r="AG43" s="202"/>
      <c r="AH43" s="202"/>
      <c r="AI43" s="202"/>
      <c r="AJ43" s="202">
        <f t="shared" ref="AJ43:AL43" si="33">AJ9/AJ7</f>
        <v>1.3709142857142858</v>
      </c>
      <c r="AK43" s="202">
        <f t="shared" si="33"/>
        <v>1.0654634325396826</v>
      </c>
      <c r="AL43" s="202">
        <f t="shared" si="33"/>
        <v>1.7071836734693877</v>
      </c>
      <c r="AM43" s="49"/>
      <c r="AN43" s="202">
        <f>AN9/AN7</f>
        <v>1.70228</v>
      </c>
    </row>
    <row r="45" spans="1:40" ht="15">
      <c r="B45" s="17"/>
      <c r="C45" s="20"/>
      <c r="D45" s="20"/>
      <c r="E45" s="21"/>
      <c r="F45" s="20"/>
      <c r="G45" s="20"/>
      <c r="H45" s="20"/>
      <c r="I45" s="20"/>
      <c r="J45" s="21"/>
      <c r="K45" s="20"/>
      <c r="L45" s="20"/>
      <c r="M45" s="20"/>
      <c r="N45" s="20"/>
      <c r="O45" s="20"/>
      <c r="P45" s="21"/>
      <c r="Q45" s="20"/>
      <c r="R45" s="20"/>
      <c r="S45" s="21"/>
      <c r="T45" s="20"/>
      <c r="U45" s="20"/>
      <c r="V45" s="21"/>
      <c r="W45" s="20"/>
      <c r="X45" s="20"/>
      <c r="Y45" s="21"/>
      <c r="Z45" s="20"/>
      <c r="AA45" s="20"/>
      <c r="AB45" s="21"/>
      <c r="AC45" s="20"/>
      <c r="AD45" s="20"/>
      <c r="AE45" s="21"/>
      <c r="AI45" s="20"/>
      <c r="AJ45" s="20"/>
      <c r="AK45" s="20"/>
      <c r="AL45" s="20"/>
      <c r="AM45" s="237"/>
      <c r="AN45" s="20"/>
    </row>
    <row r="46" spans="1:40" ht="15">
      <c r="B46" s="17"/>
      <c r="C46" s="20"/>
      <c r="D46" s="20"/>
      <c r="E46" s="21"/>
      <c r="F46" s="20"/>
      <c r="G46" s="20"/>
      <c r="H46" s="20"/>
      <c r="I46" s="20"/>
      <c r="J46" s="21"/>
      <c r="K46" s="20"/>
      <c r="L46" s="20"/>
      <c r="M46" s="20"/>
      <c r="N46" s="20"/>
      <c r="O46" s="20"/>
      <c r="P46" s="21"/>
      <c r="Q46" s="20"/>
      <c r="R46" s="20"/>
      <c r="S46" s="21"/>
      <c r="T46" s="20"/>
      <c r="U46" s="20"/>
      <c r="V46" s="21"/>
      <c r="W46" s="20"/>
      <c r="X46" s="20"/>
      <c r="Y46" s="21"/>
      <c r="Z46" s="20"/>
      <c r="AA46" s="20"/>
      <c r="AB46" s="21"/>
      <c r="AC46" s="20"/>
      <c r="AD46" s="20"/>
      <c r="AE46" s="21"/>
      <c r="AI46" s="20"/>
      <c r="AJ46" s="20"/>
      <c r="AK46" s="20"/>
      <c r="AL46" s="20"/>
      <c r="AM46" s="237"/>
      <c r="AN46" s="20"/>
    </row>
    <row r="47" spans="1:40" ht="15">
      <c r="B47" s="17"/>
      <c r="C47" s="20"/>
      <c r="D47" s="20"/>
      <c r="E47" s="21"/>
      <c r="F47" s="20"/>
      <c r="G47" s="20"/>
      <c r="H47" s="20"/>
      <c r="I47" s="20"/>
      <c r="J47" s="21"/>
      <c r="K47" s="20"/>
      <c r="L47" s="20"/>
      <c r="M47" s="20"/>
      <c r="N47" s="20"/>
      <c r="O47" s="20"/>
      <c r="P47" s="21"/>
      <c r="Q47" s="20"/>
      <c r="R47" s="20"/>
      <c r="S47" s="21"/>
      <c r="T47" s="20"/>
      <c r="U47" s="20"/>
      <c r="V47" s="21"/>
      <c r="W47" s="20"/>
      <c r="X47" s="20"/>
      <c r="Y47" s="21"/>
      <c r="Z47" s="20"/>
      <c r="AA47" s="20"/>
      <c r="AB47" s="21"/>
      <c r="AC47" s="20"/>
      <c r="AD47" s="20"/>
      <c r="AE47" s="21"/>
      <c r="AI47" s="20"/>
      <c r="AJ47" s="20"/>
      <c r="AK47" s="20"/>
      <c r="AL47" s="20"/>
      <c r="AM47" s="237"/>
      <c r="AN47" s="20"/>
    </row>
    <row r="48" spans="1:40" ht="15">
      <c r="B48" s="17"/>
      <c r="C48" s="20"/>
      <c r="D48" s="20"/>
      <c r="E48" s="21"/>
      <c r="F48" s="20"/>
      <c r="G48" s="20"/>
      <c r="H48" s="20"/>
      <c r="I48" s="20"/>
      <c r="J48" s="21"/>
      <c r="K48" s="20"/>
      <c r="L48" s="20"/>
      <c r="M48" s="20"/>
      <c r="N48" s="20"/>
      <c r="O48" s="20"/>
      <c r="P48" s="21"/>
      <c r="Q48" s="20"/>
      <c r="R48" s="20"/>
      <c r="S48" s="21"/>
      <c r="T48" s="20"/>
      <c r="U48" s="20"/>
      <c r="V48" s="21"/>
      <c r="W48" s="20"/>
      <c r="X48" s="20"/>
      <c r="Y48" s="21"/>
      <c r="Z48" s="20"/>
      <c r="AA48" s="20"/>
      <c r="AB48" s="21"/>
      <c r="AC48" s="20"/>
      <c r="AD48" s="20"/>
      <c r="AE48" s="21"/>
      <c r="AI48" s="20"/>
      <c r="AJ48" s="20"/>
      <c r="AK48" s="20"/>
      <c r="AL48" s="20"/>
      <c r="AM48" s="237"/>
      <c r="AN48" s="20"/>
    </row>
    <row r="49" spans="2:40" ht="15">
      <c r="B49" s="17"/>
      <c r="C49" s="20"/>
      <c r="D49" s="20"/>
      <c r="E49" s="21"/>
      <c r="F49" s="20"/>
      <c r="G49" s="20"/>
      <c r="H49" s="20"/>
      <c r="I49" s="20"/>
      <c r="J49" s="21"/>
      <c r="K49" s="20"/>
      <c r="L49" s="20"/>
      <c r="M49" s="20"/>
      <c r="N49" s="20"/>
      <c r="O49" s="20"/>
      <c r="P49" s="21"/>
      <c r="Q49" s="20"/>
      <c r="R49" s="20"/>
      <c r="S49" s="21"/>
      <c r="T49" s="20"/>
      <c r="U49" s="20"/>
      <c r="V49" s="21"/>
      <c r="W49" s="20"/>
      <c r="X49" s="20"/>
      <c r="Y49" s="21"/>
      <c r="Z49" s="20"/>
      <c r="AA49" s="20"/>
      <c r="AB49" s="21"/>
      <c r="AC49" s="20"/>
      <c r="AD49" s="20"/>
      <c r="AE49" s="21"/>
      <c r="AI49" s="20"/>
      <c r="AJ49" s="20"/>
      <c r="AK49" s="20"/>
      <c r="AL49" s="20"/>
      <c r="AM49" s="237"/>
      <c r="AN49" s="20"/>
    </row>
  </sheetData>
  <mergeCells count="32">
    <mergeCell ref="AF5:AN5"/>
    <mergeCell ref="H3:L3"/>
    <mergeCell ref="H4:L4"/>
    <mergeCell ref="AC3:AE3"/>
    <mergeCell ref="Z3:AB3"/>
    <mergeCell ref="T3:V3"/>
    <mergeCell ref="W3:Y3"/>
    <mergeCell ref="N3:P3"/>
    <mergeCell ref="Q3:S3"/>
    <mergeCell ref="A1:B1"/>
    <mergeCell ref="A2:B2"/>
    <mergeCell ref="A3:B3"/>
    <mergeCell ref="C4:F4"/>
    <mergeCell ref="Q4:S4"/>
    <mergeCell ref="C3:F3"/>
    <mergeCell ref="C1:AN1"/>
    <mergeCell ref="C2:AN2"/>
    <mergeCell ref="AF3:AN3"/>
    <mergeCell ref="N4:P4"/>
    <mergeCell ref="AF4:AN4"/>
    <mergeCell ref="A43:B43"/>
    <mergeCell ref="A4:B4"/>
    <mergeCell ref="AC4:AE4"/>
    <mergeCell ref="A6:B6"/>
    <mergeCell ref="A7:B7"/>
    <mergeCell ref="A8:B8"/>
    <mergeCell ref="A9:B9"/>
    <mergeCell ref="A42:B42"/>
    <mergeCell ref="A5:B5"/>
    <mergeCell ref="Z4:AB4"/>
    <mergeCell ref="T4:V4"/>
    <mergeCell ref="W4:Y4"/>
  </mergeCells>
  <phoneticPr fontId="3" type="noConversion"/>
  <conditionalFormatting sqref="AE9 E9">
    <cfRule type="cellIs" dxfId="55" priority="87" stopIfTrue="1" operator="lessThan">
      <formula>E7</formula>
    </cfRule>
  </conditionalFormatting>
  <conditionalFormatting sqref="D9 AD9">
    <cfRule type="cellIs" dxfId="54" priority="89" stopIfTrue="1" operator="lessThan">
      <formula>D7</formula>
    </cfRule>
  </conditionalFormatting>
  <conditionalFormatting sqref="AH42 AE42 E42">
    <cfRule type="cellIs" dxfId="53" priority="90" stopIfTrue="1" operator="lessThanOrEqual">
      <formula>E7</formula>
    </cfRule>
  </conditionalFormatting>
  <conditionalFormatting sqref="C42:D42 AM42 AF42:AG42 AC42:AD42 F42:G42">
    <cfRule type="cellIs" dxfId="52" priority="91" stopIfTrue="1" operator="lessThan">
      <formula>C7</formula>
    </cfRule>
  </conditionalFormatting>
  <conditionalFormatting sqref="C43:G43 AC43:AM43">
    <cfRule type="cellIs" dxfId="51" priority="92" stopIfTrue="1" operator="lessThan">
      <formula>1</formula>
    </cfRule>
  </conditionalFormatting>
  <conditionalFormatting sqref="AF9">
    <cfRule type="cellIs" dxfId="50" priority="93" stopIfTrue="1" operator="lessThan">
      <formula>#REF!</formula>
    </cfRule>
  </conditionalFormatting>
  <conditionalFormatting sqref="AG9:AN9">
    <cfRule type="cellIs" dxfId="49" priority="88" stopIfTrue="1" operator="lessThan">
      <formula>AG7</formula>
    </cfRule>
  </conditionalFormatting>
  <conditionalFormatting sqref="C9:D9 AC9:AD9 F9:G9">
    <cfRule type="cellIs" dxfId="48" priority="94" stopIfTrue="1" operator="lessThan">
      <formula>C8</formula>
    </cfRule>
  </conditionalFormatting>
  <conditionalFormatting sqref="G9">
    <cfRule type="cellIs" dxfId="47" priority="78" stopIfTrue="1" operator="lessThan">
      <formula>G7</formula>
    </cfRule>
  </conditionalFormatting>
  <conditionalFormatting sqref="AJ7:AL7">
    <cfRule type="cellIs" dxfId="46" priority="77" stopIfTrue="1" operator="lessThan">
      <formula>AJ5</formula>
    </cfRule>
  </conditionalFormatting>
  <conditionalFormatting sqref="AI42:AL42">
    <cfRule type="cellIs" dxfId="45" priority="75" stopIfTrue="1" operator="lessThanOrEqual">
      <formula>AI7</formula>
    </cfRule>
  </conditionalFormatting>
  <conditionalFormatting sqref="AB9">
    <cfRule type="cellIs" dxfId="44" priority="68" stopIfTrue="1" operator="lessThan">
      <formula>AB7</formula>
    </cfRule>
  </conditionalFormatting>
  <conditionalFormatting sqref="AA9">
    <cfRule type="cellIs" dxfId="43" priority="69" stopIfTrue="1" operator="lessThan">
      <formula>AA7</formula>
    </cfRule>
  </conditionalFormatting>
  <conditionalFormatting sqref="AB42">
    <cfRule type="cellIs" dxfId="42" priority="70" stopIfTrue="1" operator="lessThanOrEqual">
      <formula>AB7</formula>
    </cfRule>
  </conditionalFormatting>
  <conditionalFormatting sqref="Z42:AA42">
    <cfRule type="cellIs" dxfId="41" priority="71" stopIfTrue="1" operator="lessThan">
      <formula>Z7</formula>
    </cfRule>
  </conditionalFormatting>
  <conditionalFormatting sqref="AB43">
    <cfRule type="cellIs" dxfId="40" priority="72" stopIfTrue="1" operator="lessThan">
      <formula>1</formula>
    </cfRule>
  </conditionalFormatting>
  <conditionalFormatting sqref="Z9:AA9">
    <cfRule type="cellIs" dxfId="39" priority="73" stopIfTrue="1" operator="lessThan">
      <formula>Z8</formula>
    </cfRule>
  </conditionalFormatting>
  <conditionalFormatting sqref="Y9">
    <cfRule type="cellIs" dxfId="38" priority="62" stopIfTrue="1" operator="lessThan">
      <formula>Y7</formula>
    </cfRule>
  </conditionalFormatting>
  <conditionalFormatting sqref="X9">
    <cfRule type="cellIs" dxfId="37" priority="63" stopIfTrue="1" operator="lessThan">
      <formula>X7</formula>
    </cfRule>
  </conditionalFormatting>
  <conditionalFormatting sqref="Y42">
    <cfRule type="cellIs" dxfId="36" priority="64" stopIfTrue="1" operator="lessThanOrEqual">
      <formula>Y7</formula>
    </cfRule>
  </conditionalFormatting>
  <conditionalFormatting sqref="W42:X42">
    <cfRule type="cellIs" dxfId="35" priority="65" stopIfTrue="1" operator="lessThan">
      <formula>W7</formula>
    </cfRule>
  </conditionalFormatting>
  <conditionalFormatting sqref="Y43">
    <cfRule type="cellIs" dxfId="34" priority="66" stopIfTrue="1" operator="lessThan">
      <formula>1</formula>
    </cfRule>
  </conditionalFormatting>
  <conditionalFormatting sqref="W9:X9">
    <cfRule type="cellIs" dxfId="33" priority="67" stopIfTrue="1" operator="lessThan">
      <formula>W8</formula>
    </cfRule>
  </conditionalFormatting>
  <conditionalFormatting sqref="V9">
    <cfRule type="cellIs" dxfId="32" priority="56" stopIfTrue="1" operator="lessThan">
      <formula>V7</formula>
    </cfRule>
  </conditionalFormatting>
  <conditionalFormatting sqref="U9">
    <cfRule type="cellIs" dxfId="31" priority="57" stopIfTrue="1" operator="lessThan">
      <formula>U7</formula>
    </cfRule>
  </conditionalFormatting>
  <conditionalFormatting sqref="V42">
    <cfRule type="cellIs" dxfId="30" priority="58" stopIfTrue="1" operator="lessThanOrEqual">
      <formula>V7</formula>
    </cfRule>
  </conditionalFormatting>
  <conditionalFormatting sqref="T42:U42">
    <cfRule type="cellIs" dxfId="29" priority="59" stopIfTrue="1" operator="lessThan">
      <formula>T7</formula>
    </cfRule>
  </conditionalFormatting>
  <conditionalFormatting sqref="V43">
    <cfRule type="cellIs" dxfId="28" priority="60" stopIfTrue="1" operator="lessThan">
      <formula>1</formula>
    </cfRule>
  </conditionalFormatting>
  <conditionalFormatting sqref="T9:U9">
    <cfRule type="cellIs" dxfId="27" priority="61" stopIfTrue="1" operator="lessThan">
      <formula>T8</formula>
    </cfRule>
  </conditionalFormatting>
  <conditionalFormatting sqref="S9">
    <cfRule type="cellIs" dxfId="26" priority="50" stopIfTrue="1" operator="lessThan">
      <formula>S7</formula>
    </cfRule>
  </conditionalFormatting>
  <conditionalFormatting sqref="R9">
    <cfRule type="cellIs" dxfId="25" priority="51" stopIfTrue="1" operator="lessThan">
      <formula>R7</formula>
    </cfRule>
  </conditionalFormatting>
  <conditionalFormatting sqref="S42">
    <cfRule type="cellIs" dxfId="24" priority="52" stopIfTrue="1" operator="lessThanOrEqual">
      <formula>S7</formula>
    </cfRule>
  </conditionalFormatting>
  <conditionalFormatting sqref="Q42:R42">
    <cfRule type="cellIs" dxfId="23" priority="53" stopIfTrue="1" operator="lessThan">
      <formula>Q7</formula>
    </cfRule>
  </conditionalFormatting>
  <conditionalFormatting sqref="S43">
    <cfRule type="cellIs" dxfId="22" priority="54" stopIfTrue="1" operator="lessThan">
      <formula>1</formula>
    </cfRule>
  </conditionalFormatting>
  <conditionalFormatting sqref="Q9:R9">
    <cfRule type="cellIs" dxfId="21" priority="55" stopIfTrue="1" operator="lessThan">
      <formula>Q8</formula>
    </cfRule>
  </conditionalFormatting>
  <conditionalFormatting sqref="P9">
    <cfRule type="cellIs" dxfId="20" priority="44" stopIfTrue="1" operator="lessThan">
      <formula>P7</formula>
    </cfRule>
  </conditionalFormatting>
  <conditionalFormatting sqref="O9">
    <cfRule type="cellIs" dxfId="19" priority="45" stopIfTrue="1" operator="lessThan">
      <formula>O7</formula>
    </cfRule>
  </conditionalFormatting>
  <conditionalFormatting sqref="P42">
    <cfRule type="cellIs" dxfId="18" priority="46" stopIfTrue="1" operator="lessThanOrEqual">
      <formula>P7</formula>
    </cfRule>
  </conditionalFormatting>
  <conditionalFormatting sqref="N42:O42">
    <cfRule type="cellIs" dxfId="17" priority="47" stopIfTrue="1" operator="lessThan">
      <formula>N7</formula>
    </cfRule>
  </conditionalFormatting>
  <conditionalFormatting sqref="P43">
    <cfRule type="cellIs" dxfId="16" priority="48" stopIfTrue="1" operator="lessThan">
      <formula>1</formula>
    </cfRule>
  </conditionalFormatting>
  <conditionalFormatting sqref="N9:O9">
    <cfRule type="cellIs" dxfId="15" priority="49" stopIfTrue="1" operator="lessThan">
      <formula>N8</formula>
    </cfRule>
  </conditionalFormatting>
  <conditionalFormatting sqref="AN7">
    <cfRule type="cellIs" dxfId="14" priority="21" stopIfTrue="1" operator="lessThan">
      <formula>AN5</formula>
    </cfRule>
  </conditionalFormatting>
  <conditionalFormatting sqref="AN42">
    <cfRule type="cellIs" dxfId="13" priority="20" stopIfTrue="1" operator="lessThanOrEqual">
      <formula>AN7</formula>
    </cfRule>
  </conditionalFormatting>
  <conditionalFormatting sqref="N43:O43">
    <cfRule type="cellIs" dxfId="12" priority="13" stopIfTrue="1" operator="lessThan">
      <formula>1</formula>
    </cfRule>
  </conditionalFormatting>
  <conditionalFormatting sqref="Q43:R43">
    <cfRule type="cellIs" dxfId="11" priority="12" stopIfTrue="1" operator="lessThan">
      <formula>1</formula>
    </cfRule>
  </conditionalFormatting>
  <conditionalFormatting sqref="T43:U43">
    <cfRule type="cellIs" dxfId="10" priority="11" stopIfTrue="1" operator="lessThan">
      <formula>1</formula>
    </cfRule>
  </conditionalFormatting>
  <conditionalFormatting sqref="W43:X43">
    <cfRule type="cellIs" dxfId="9" priority="10" stopIfTrue="1" operator="lessThan">
      <formula>1</formula>
    </cfRule>
  </conditionalFormatting>
  <conditionalFormatting sqref="Z43:AA43">
    <cfRule type="cellIs" dxfId="8" priority="9" stopIfTrue="1" operator="lessThan">
      <formula>1</formula>
    </cfRule>
  </conditionalFormatting>
  <conditionalFormatting sqref="AN43">
    <cfRule type="cellIs" dxfId="7" priority="8" stopIfTrue="1" operator="lessThan">
      <formula>1</formula>
    </cfRule>
  </conditionalFormatting>
  <conditionalFormatting sqref="J9">
    <cfRule type="cellIs" dxfId="6" priority="2" stopIfTrue="1" operator="lessThan">
      <formula>J7</formula>
    </cfRule>
  </conditionalFormatting>
  <conditionalFormatting sqref="I9">
    <cfRule type="cellIs" dxfId="5" priority="3" stopIfTrue="1" operator="lessThan">
      <formula>I7</formula>
    </cfRule>
  </conditionalFormatting>
  <conditionalFormatting sqref="J42">
    <cfRule type="cellIs" dxfId="4" priority="4" stopIfTrue="1" operator="lessThanOrEqual">
      <formula>J7</formula>
    </cfRule>
  </conditionalFormatting>
  <conditionalFormatting sqref="H42:I42 K42:M42">
    <cfRule type="cellIs" dxfId="3" priority="5" stopIfTrue="1" operator="lessThan">
      <formula>H7</formula>
    </cfRule>
  </conditionalFormatting>
  <conditionalFormatting sqref="H43:L43">
    <cfRule type="cellIs" dxfId="2" priority="6" stopIfTrue="1" operator="lessThan">
      <formula>1</formula>
    </cfRule>
  </conditionalFormatting>
  <conditionalFormatting sqref="H9:I9 K9:M9">
    <cfRule type="cellIs" dxfId="1" priority="7" stopIfTrue="1" operator="lessThan">
      <formula>H8</formula>
    </cfRule>
  </conditionalFormatting>
  <conditionalFormatting sqref="M43">
    <cfRule type="cellIs" dxfId="0" priority="1" stopIfTrue="1" operator="lessThan">
      <formula>1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zoomScale="70" workbookViewId="0">
      <pane xSplit="2" ySplit="9" topLeftCell="C34" activePane="bottomRight" state="frozen"/>
      <selection activeCell="T18" sqref="T18"/>
      <selection pane="topRight" activeCell="T18" sqref="T18"/>
      <selection pane="bottomLeft" activeCell="T18" sqref="T18"/>
      <selection pane="bottomRight" activeCell="T18" sqref="T18"/>
    </sheetView>
  </sheetViews>
  <sheetFormatPr defaultColWidth="12.3984375" defaultRowHeight="13.5"/>
  <cols>
    <col min="1" max="2" width="12.3984375" style="12" customWidth="1"/>
    <col min="3" max="3" width="20.265625" style="22" customWidth="1"/>
    <col min="4" max="4" width="18.265625" style="22" bestFit="1" customWidth="1"/>
    <col min="5" max="5" width="22.265625" style="22" customWidth="1"/>
    <col min="6" max="6" width="18.265625" style="22" bestFit="1" customWidth="1"/>
    <col min="7" max="7" width="18.59765625" style="22" customWidth="1"/>
    <col min="8" max="8" width="18.265625" style="22" bestFit="1" customWidth="1"/>
    <col min="9" max="256" width="12.3984375" style="12"/>
    <col min="257" max="258" width="12.3984375" style="12" customWidth="1"/>
    <col min="259" max="259" width="23.46484375" style="12" bestFit="1" customWidth="1"/>
    <col min="260" max="260" width="13.1328125" style="12" bestFit="1" customWidth="1"/>
    <col min="261" max="261" width="23.46484375" style="12" bestFit="1" customWidth="1"/>
    <col min="262" max="262" width="12.86328125" style="12" customWidth="1"/>
    <col min="263" max="263" width="18.59765625" style="12" customWidth="1"/>
    <col min="264" max="264" width="13.46484375" style="12" customWidth="1"/>
    <col min="265" max="512" width="12.3984375" style="12"/>
    <col min="513" max="514" width="12.3984375" style="12" customWidth="1"/>
    <col min="515" max="515" width="23.46484375" style="12" bestFit="1" customWidth="1"/>
    <col min="516" max="516" width="13.1328125" style="12" bestFit="1" customWidth="1"/>
    <col min="517" max="517" width="23.46484375" style="12" bestFit="1" customWidth="1"/>
    <col min="518" max="518" width="12.86328125" style="12" customWidth="1"/>
    <col min="519" max="519" width="18.59765625" style="12" customWidth="1"/>
    <col min="520" max="520" width="13.46484375" style="12" customWidth="1"/>
    <col min="521" max="768" width="12.3984375" style="12"/>
    <col min="769" max="770" width="12.3984375" style="12" customWidth="1"/>
    <col min="771" max="771" width="23.46484375" style="12" bestFit="1" customWidth="1"/>
    <col min="772" max="772" width="13.1328125" style="12" bestFit="1" customWidth="1"/>
    <col min="773" max="773" width="23.46484375" style="12" bestFit="1" customWidth="1"/>
    <col min="774" max="774" width="12.86328125" style="12" customWidth="1"/>
    <col min="775" max="775" width="18.59765625" style="12" customWidth="1"/>
    <col min="776" max="776" width="13.46484375" style="12" customWidth="1"/>
    <col min="777" max="1024" width="12.3984375" style="12"/>
    <col min="1025" max="1026" width="12.3984375" style="12" customWidth="1"/>
    <col min="1027" max="1027" width="23.46484375" style="12" bestFit="1" customWidth="1"/>
    <col min="1028" max="1028" width="13.1328125" style="12" bestFit="1" customWidth="1"/>
    <col min="1029" max="1029" width="23.46484375" style="12" bestFit="1" customWidth="1"/>
    <col min="1030" max="1030" width="12.86328125" style="12" customWidth="1"/>
    <col min="1031" max="1031" width="18.59765625" style="12" customWidth="1"/>
    <col min="1032" max="1032" width="13.46484375" style="12" customWidth="1"/>
    <col min="1033" max="1280" width="12.3984375" style="12"/>
    <col min="1281" max="1282" width="12.3984375" style="12" customWidth="1"/>
    <col min="1283" max="1283" width="23.46484375" style="12" bestFit="1" customWidth="1"/>
    <col min="1284" max="1284" width="13.1328125" style="12" bestFit="1" customWidth="1"/>
    <col min="1285" max="1285" width="23.46484375" style="12" bestFit="1" customWidth="1"/>
    <col min="1286" max="1286" width="12.86328125" style="12" customWidth="1"/>
    <col min="1287" max="1287" width="18.59765625" style="12" customWidth="1"/>
    <col min="1288" max="1288" width="13.46484375" style="12" customWidth="1"/>
    <col min="1289" max="1536" width="12.3984375" style="12"/>
    <col min="1537" max="1538" width="12.3984375" style="12" customWidth="1"/>
    <col min="1539" max="1539" width="23.46484375" style="12" bestFit="1" customWidth="1"/>
    <col min="1540" max="1540" width="13.1328125" style="12" bestFit="1" customWidth="1"/>
    <col min="1541" max="1541" width="23.46484375" style="12" bestFit="1" customWidth="1"/>
    <col min="1542" max="1542" width="12.86328125" style="12" customWidth="1"/>
    <col min="1543" max="1543" width="18.59765625" style="12" customWidth="1"/>
    <col min="1544" max="1544" width="13.46484375" style="12" customWidth="1"/>
    <col min="1545" max="1792" width="12.3984375" style="12"/>
    <col min="1793" max="1794" width="12.3984375" style="12" customWidth="1"/>
    <col min="1795" max="1795" width="23.46484375" style="12" bestFit="1" customWidth="1"/>
    <col min="1796" max="1796" width="13.1328125" style="12" bestFit="1" customWidth="1"/>
    <col min="1797" max="1797" width="23.46484375" style="12" bestFit="1" customWidth="1"/>
    <col min="1798" max="1798" width="12.86328125" style="12" customWidth="1"/>
    <col min="1799" max="1799" width="18.59765625" style="12" customWidth="1"/>
    <col min="1800" max="1800" width="13.46484375" style="12" customWidth="1"/>
    <col min="1801" max="2048" width="12.3984375" style="12"/>
    <col min="2049" max="2050" width="12.3984375" style="12" customWidth="1"/>
    <col min="2051" max="2051" width="23.46484375" style="12" bestFit="1" customWidth="1"/>
    <col min="2052" max="2052" width="13.1328125" style="12" bestFit="1" customWidth="1"/>
    <col min="2053" max="2053" width="23.46484375" style="12" bestFit="1" customWidth="1"/>
    <col min="2054" max="2054" width="12.86328125" style="12" customWidth="1"/>
    <col min="2055" max="2055" width="18.59765625" style="12" customWidth="1"/>
    <col min="2056" max="2056" width="13.46484375" style="12" customWidth="1"/>
    <col min="2057" max="2304" width="12.3984375" style="12"/>
    <col min="2305" max="2306" width="12.3984375" style="12" customWidth="1"/>
    <col min="2307" max="2307" width="23.46484375" style="12" bestFit="1" customWidth="1"/>
    <col min="2308" max="2308" width="13.1328125" style="12" bestFit="1" customWidth="1"/>
    <col min="2309" max="2309" width="23.46484375" style="12" bestFit="1" customWidth="1"/>
    <col min="2310" max="2310" width="12.86328125" style="12" customWidth="1"/>
    <col min="2311" max="2311" width="18.59765625" style="12" customWidth="1"/>
    <col min="2312" max="2312" width="13.46484375" style="12" customWidth="1"/>
    <col min="2313" max="2560" width="12.3984375" style="12"/>
    <col min="2561" max="2562" width="12.3984375" style="12" customWidth="1"/>
    <col min="2563" max="2563" width="23.46484375" style="12" bestFit="1" customWidth="1"/>
    <col min="2564" max="2564" width="13.1328125" style="12" bestFit="1" customWidth="1"/>
    <col min="2565" max="2565" width="23.46484375" style="12" bestFit="1" customWidth="1"/>
    <col min="2566" max="2566" width="12.86328125" style="12" customWidth="1"/>
    <col min="2567" max="2567" width="18.59765625" style="12" customWidth="1"/>
    <col min="2568" max="2568" width="13.46484375" style="12" customWidth="1"/>
    <col min="2569" max="2816" width="12.3984375" style="12"/>
    <col min="2817" max="2818" width="12.3984375" style="12" customWidth="1"/>
    <col min="2819" max="2819" width="23.46484375" style="12" bestFit="1" customWidth="1"/>
    <col min="2820" max="2820" width="13.1328125" style="12" bestFit="1" customWidth="1"/>
    <col min="2821" max="2821" width="23.46484375" style="12" bestFit="1" customWidth="1"/>
    <col min="2822" max="2822" width="12.86328125" style="12" customWidth="1"/>
    <col min="2823" max="2823" width="18.59765625" style="12" customWidth="1"/>
    <col min="2824" max="2824" width="13.46484375" style="12" customWidth="1"/>
    <col min="2825" max="3072" width="12.3984375" style="12"/>
    <col min="3073" max="3074" width="12.3984375" style="12" customWidth="1"/>
    <col min="3075" max="3075" width="23.46484375" style="12" bestFit="1" customWidth="1"/>
    <col min="3076" max="3076" width="13.1328125" style="12" bestFit="1" customWidth="1"/>
    <col min="3077" max="3077" width="23.46484375" style="12" bestFit="1" customWidth="1"/>
    <col min="3078" max="3078" width="12.86328125" style="12" customWidth="1"/>
    <col min="3079" max="3079" width="18.59765625" style="12" customWidth="1"/>
    <col min="3080" max="3080" width="13.46484375" style="12" customWidth="1"/>
    <col min="3081" max="3328" width="12.3984375" style="12"/>
    <col min="3329" max="3330" width="12.3984375" style="12" customWidth="1"/>
    <col min="3331" max="3331" width="23.46484375" style="12" bestFit="1" customWidth="1"/>
    <col min="3332" max="3332" width="13.1328125" style="12" bestFit="1" customWidth="1"/>
    <col min="3333" max="3333" width="23.46484375" style="12" bestFit="1" customWidth="1"/>
    <col min="3334" max="3334" width="12.86328125" style="12" customWidth="1"/>
    <col min="3335" max="3335" width="18.59765625" style="12" customWidth="1"/>
    <col min="3336" max="3336" width="13.46484375" style="12" customWidth="1"/>
    <col min="3337" max="3584" width="12.3984375" style="12"/>
    <col min="3585" max="3586" width="12.3984375" style="12" customWidth="1"/>
    <col min="3587" max="3587" width="23.46484375" style="12" bestFit="1" customWidth="1"/>
    <col min="3588" max="3588" width="13.1328125" style="12" bestFit="1" customWidth="1"/>
    <col min="3589" max="3589" width="23.46484375" style="12" bestFit="1" customWidth="1"/>
    <col min="3590" max="3590" width="12.86328125" style="12" customWidth="1"/>
    <col min="3591" max="3591" width="18.59765625" style="12" customWidth="1"/>
    <col min="3592" max="3592" width="13.46484375" style="12" customWidth="1"/>
    <col min="3593" max="3840" width="12.3984375" style="12"/>
    <col min="3841" max="3842" width="12.3984375" style="12" customWidth="1"/>
    <col min="3843" max="3843" width="23.46484375" style="12" bestFit="1" customWidth="1"/>
    <col min="3844" max="3844" width="13.1328125" style="12" bestFit="1" customWidth="1"/>
    <col min="3845" max="3845" width="23.46484375" style="12" bestFit="1" customWidth="1"/>
    <col min="3846" max="3846" width="12.86328125" style="12" customWidth="1"/>
    <col min="3847" max="3847" width="18.59765625" style="12" customWidth="1"/>
    <col min="3848" max="3848" width="13.46484375" style="12" customWidth="1"/>
    <col min="3849" max="4096" width="12.3984375" style="12"/>
    <col min="4097" max="4098" width="12.3984375" style="12" customWidth="1"/>
    <col min="4099" max="4099" width="23.46484375" style="12" bestFit="1" customWidth="1"/>
    <col min="4100" max="4100" width="13.1328125" style="12" bestFit="1" customWidth="1"/>
    <col min="4101" max="4101" width="23.46484375" style="12" bestFit="1" customWidth="1"/>
    <col min="4102" max="4102" width="12.86328125" style="12" customWidth="1"/>
    <col min="4103" max="4103" width="18.59765625" style="12" customWidth="1"/>
    <col min="4104" max="4104" width="13.46484375" style="12" customWidth="1"/>
    <col min="4105" max="4352" width="12.3984375" style="12"/>
    <col min="4353" max="4354" width="12.3984375" style="12" customWidth="1"/>
    <col min="4355" max="4355" width="23.46484375" style="12" bestFit="1" customWidth="1"/>
    <col min="4356" max="4356" width="13.1328125" style="12" bestFit="1" customWidth="1"/>
    <col min="4357" max="4357" width="23.46484375" style="12" bestFit="1" customWidth="1"/>
    <col min="4358" max="4358" width="12.86328125" style="12" customWidth="1"/>
    <col min="4359" max="4359" width="18.59765625" style="12" customWidth="1"/>
    <col min="4360" max="4360" width="13.46484375" style="12" customWidth="1"/>
    <col min="4361" max="4608" width="12.3984375" style="12"/>
    <col min="4609" max="4610" width="12.3984375" style="12" customWidth="1"/>
    <col min="4611" max="4611" width="23.46484375" style="12" bestFit="1" customWidth="1"/>
    <col min="4612" max="4612" width="13.1328125" style="12" bestFit="1" customWidth="1"/>
    <col min="4613" max="4613" width="23.46484375" style="12" bestFit="1" customWidth="1"/>
    <col min="4614" max="4614" width="12.86328125" style="12" customWidth="1"/>
    <col min="4615" max="4615" width="18.59765625" style="12" customWidth="1"/>
    <col min="4616" max="4616" width="13.46484375" style="12" customWidth="1"/>
    <col min="4617" max="4864" width="12.3984375" style="12"/>
    <col min="4865" max="4866" width="12.3984375" style="12" customWidth="1"/>
    <col min="4867" max="4867" width="23.46484375" style="12" bestFit="1" customWidth="1"/>
    <col min="4868" max="4868" width="13.1328125" style="12" bestFit="1" customWidth="1"/>
    <col min="4869" max="4869" width="23.46484375" style="12" bestFit="1" customWidth="1"/>
    <col min="4870" max="4870" width="12.86328125" style="12" customWidth="1"/>
    <col min="4871" max="4871" width="18.59765625" style="12" customWidth="1"/>
    <col min="4872" max="4872" width="13.46484375" style="12" customWidth="1"/>
    <col min="4873" max="5120" width="12.3984375" style="12"/>
    <col min="5121" max="5122" width="12.3984375" style="12" customWidth="1"/>
    <col min="5123" max="5123" width="23.46484375" style="12" bestFit="1" customWidth="1"/>
    <col min="5124" max="5124" width="13.1328125" style="12" bestFit="1" customWidth="1"/>
    <col min="5125" max="5125" width="23.46484375" style="12" bestFit="1" customWidth="1"/>
    <col min="5126" max="5126" width="12.86328125" style="12" customWidth="1"/>
    <col min="5127" max="5127" width="18.59765625" style="12" customWidth="1"/>
    <col min="5128" max="5128" width="13.46484375" style="12" customWidth="1"/>
    <col min="5129" max="5376" width="12.3984375" style="12"/>
    <col min="5377" max="5378" width="12.3984375" style="12" customWidth="1"/>
    <col min="5379" max="5379" width="23.46484375" style="12" bestFit="1" customWidth="1"/>
    <col min="5380" max="5380" width="13.1328125" style="12" bestFit="1" customWidth="1"/>
    <col min="5381" max="5381" width="23.46484375" style="12" bestFit="1" customWidth="1"/>
    <col min="5382" max="5382" width="12.86328125" style="12" customWidth="1"/>
    <col min="5383" max="5383" width="18.59765625" style="12" customWidth="1"/>
    <col min="5384" max="5384" width="13.46484375" style="12" customWidth="1"/>
    <col min="5385" max="5632" width="12.3984375" style="12"/>
    <col min="5633" max="5634" width="12.3984375" style="12" customWidth="1"/>
    <col min="5635" max="5635" width="23.46484375" style="12" bestFit="1" customWidth="1"/>
    <col min="5636" max="5636" width="13.1328125" style="12" bestFit="1" customWidth="1"/>
    <col min="5637" max="5637" width="23.46484375" style="12" bestFit="1" customWidth="1"/>
    <col min="5638" max="5638" width="12.86328125" style="12" customWidth="1"/>
    <col min="5639" max="5639" width="18.59765625" style="12" customWidth="1"/>
    <col min="5640" max="5640" width="13.46484375" style="12" customWidth="1"/>
    <col min="5641" max="5888" width="12.3984375" style="12"/>
    <col min="5889" max="5890" width="12.3984375" style="12" customWidth="1"/>
    <col min="5891" max="5891" width="23.46484375" style="12" bestFit="1" customWidth="1"/>
    <col min="5892" max="5892" width="13.1328125" style="12" bestFit="1" customWidth="1"/>
    <col min="5893" max="5893" width="23.46484375" style="12" bestFit="1" customWidth="1"/>
    <col min="5894" max="5894" width="12.86328125" style="12" customWidth="1"/>
    <col min="5895" max="5895" width="18.59765625" style="12" customWidth="1"/>
    <col min="5896" max="5896" width="13.46484375" style="12" customWidth="1"/>
    <col min="5897" max="6144" width="12.3984375" style="12"/>
    <col min="6145" max="6146" width="12.3984375" style="12" customWidth="1"/>
    <col min="6147" max="6147" width="23.46484375" style="12" bestFit="1" customWidth="1"/>
    <col min="6148" max="6148" width="13.1328125" style="12" bestFit="1" customWidth="1"/>
    <col min="6149" max="6149" width="23.46484375" style="12" bestFit="1" customWidth="1"/>
    <col min="6150" max="6150" width="12.86328125" style="12" customWidth="1"/>
    <col min="6151" max="6151" width="18.59765625" style="12" customWidth="1"/>
    <col min="6152" max="6152" width="13.46484375" style="12" customWidth="1"/>
    <col min="6153" max="6400" width="12.3984375" style="12"/>
    <col min="6401" max="6402" width="12.3984375" style="12" customWidth="1"/>
    <col min="6403" max="6403" width="23.46484375" style="12" bestFit="1" customWidth="1"/>
    <col min="6404" max="6404" width="13.1328125" style="12" bestFit="1" customWidth="1"/>
    <col min="6405" max="6405" width="23.46484375" style="12" bestFit="1" customWidth="1"/>
    <col min="6406" max="6406" width="12.86328125" style="12" customWidth="1"/>
    <col min="6407" max="6407" width="18.59765625" style="12" customWidth="1"/>
    <col min="6408" max="6408" width="13.46484375" style="12" customWidth="1"/>
    <col min="6409" max="6656" width="12.3984375" style="12"/>
    <col min="6657" max="6658" width="12.3984375" style="12" customWidth="1"/>
    <col min="6659" max="6659" width="23.46484375" style="12" bestFit="1" customWidth="1"/>
    <col min="6660" max="6660" width="13.1328125" style="12" bestFit="1" customWidth="1"/>
    <col min="6661" max="6661" width="23.46484375" style="12" bestFit="1" customWidth="1"/>
    <col min="6662" max="6662" width="12.86328125" style="12" customWidth="1"/>
    <col min="6663" max="6663" width="18.59765625" style="12" customWidth="1"/>
    <col min="6664" max="6664" width="13.46484375" style="12" customWidth="1"/>
    <col min="6665" max="6912" width="12.3984375" style="12"/>
    <col min="6913" max="6914" width="12.3984375" style="12" customWidth="1"/>
    <col min="6915" max="6915" width="23.46484375" style="12" bestFit="1" customWidth="1"/>
    <col min="6916" max="6916" width="13.1328125" style="12" bestFit="1" customWidth="1"/>
    <col min="6917" max="6917" width="23.46484375" style="12" bestFit="1" customWidth="1"/>
    <col min="6918" max="6918" width="12.86328125" style="12" customWidth="1"/>
    <col min="6919" max="6919" width="18.59765625" style="12" customWidth="1"/>
    <col min="6920" max="6920" width="13.46484375" style="12" customWidth="1"/>
    <col min="6921" max="7168" width="12.3984375" style="12"/>
    <col min="7169" max="7170" width="12.3984375" style="12" customWidth="1"/>
    <col min="7171" max="7171" width="23.46484375" style="12" bestFit="1" customWidth="1"/>
    <col min="7172" max="7172" width="13.1328125" style="12" bestFit="1" customWidth="1"/>
    <col min="7173" max="7173" width="23.46484375" style="12" bestFit="1" customWidth="1"/>
    <col min="7174" max="7174" width="12.86328125" style="12" customWidth="1"/>
    <col min="7175" max="7175" width="18.59765625" style="12" customWidth="1"/>
    <col min="7176" max="7176" width="13.46484375" style="12" customWidth="1"/>
    <col min="7177" max="7424" width="12.3984375" style="12"/>
    <col min="7425" max="7426" width="12.3984375" style="12" customWidth="1"/>
    <col min="7427" max="7427" width="23.46484375" style="12" bestFit="1" customWidth="1"/>
    <col min="7428" max="7428" width="13.1328125" style="12" bestFit="1" customWidth="1"/>
    <col min="7429" max="7429" width="23.46484375" style="12" bestFit="1" customWidth="1"/>
    <col min="7430" max="7430" width="12.86328125" style="12" customWidth="1"/>
    <col min="7431" max="7431" width="18.59765625" style="12" customWidth="1"/>
    <col min="7432" max="7432" width="13.46484375" style="12" customWidth="1"/>
    <col min="7433" max="7680" width="12.3984375" style="12"/>
    <col min="7681" max="7682" width="12.3984375" style="12" customWidth="1"/>
    <col min="7683" max="7683" width="23.46484375" style="12" bestFit="1" customWidth="1"/>
    <col min="7684" max="7684" width="13.1328125" style="12" bestFit="1" customWidth="1"/>
    <col min="7685" max="7685" width="23.46484375" style="12" bestFit="1" customWidth="1"/>
    <col min="7686" max="7686" width="12.86328125" style="12" customWidth="1"/>
    <col min="7687" max="7687" width="18.59765625" style="12" customWidth="1"/>
    <col min="7688" max="7688" width="13.46484375" style="12" customWidth="1"/>
    <col min="7689" max="7936" width="12.3984375" style="12"/>
    <col min="7937" max="7938" width="12.3984375" style="12" customWidth="1"/>
    <col min="7939" max="7939" width="23.46484375" style="12" bestFit="1" customWidth="1"/>
    <col min="7940" max="7940" width="13.1328125" style="12" bestFit="1" customWidth="1"/>
    <col min="7941" max="7941" width="23.46484375" style="12" bestFit="1" customWidth="1"/>
    <col min="7942" max="7942" width="12.86328125" style="12" customWidth="1"/>
    <col min="7943" max="7943" width="18.59765625" style="12" customWidth="1"/>
    <col min="7944" max="7944" width="13.46484375" style="12" customWidth="1"/>
    <col min="7945" max="8192" width="12.3984375" style="12"/>
    <col min="8193" max="8194" width="12.3984375" style="12" customWidth="1"/>
    <col min="8195" max="8195" width="23.46484375" style="12" bestFit="1" customWidth="1"/>
    <col min="8196" max="8196" width="13.1328125" style="12" bestFit="1" customWidth="1"/>
    <col min="8197" max="8197" width="23.46484375" style="12" bestFit="1" customWidth="1"/>
    <col min="8198" max="8198" width="12.86328125" style="12" customWidth="1"/>
    <col min="8199" max="8199" width="18.59765625" style="12" customWidth="1"/>
    <col min="8200" max="8200" width="13.46484375" style="12" customWidth="1"/>
    <col min="8201" max="8448" width="12.3984375" style="12"/>
    <col min="8449" max="8450" width="12.3984375" style="12" customWidth="1"/>
    <col min="8451" max="8451" width="23.46484375" style="12" bestFit="1" customWidth="1"/>
    <col min="8452" max="8452" width="13.1328125" style="12" bestFit="1" customWidth="1"/>
    <col min="8453" max="8453" width="23.46484375" style="12" bestFit="1" customWidth="1"/>
    <col min="8454" max="8454" width="12.86328125" style="12" customWidth="1"/>
    <col min="8455" max="8455" width="18.59765625" style="12" customWidth="1"/>
    <col min="8456" max="8456" width="13.46484375" style="12" customWidth="1"/>
    <col min="8457" max="8704" width="12.3984375" style="12"/>
    <col min="8705" max="8706" width="12.3984375" style="12" customWidth="1"/>
    <col min="8707" max="8707" width="23.46484375" style="12" bestFit="1" customWidth="1"/>
    <col min="8708" max="8708" width="13.1328125" style="12" bestFit="1" customWidth="1"/>
    <col min="8709" max="8709" width="23.46484375" style="12" bestFit="1" customWidth="1"/>
    <col min="8710" max="8710" width="12.86328125" style="12" customWidth="1"/>
    <col min="8711" max="8711" width="18.59765625" style="12" customWidth="1"/>
    <col min="8712" max="8712" width="13.46484375" style="12" customWidth="1"/>
    <col min="8713" max="8960" width="12.3984375" style="12"/>
    <col min="8961" max="8962" width="12.3984375" style="12" customWidth="1"/>
    <col min="8963" max="8963" width="23.46484375" style="12" bestFit="1" customWidth="1"/>
    <col min="8964" max="8964" width="13.1328125" style="12" bestFit="1" customWidth="1"/>
    <col min="8965" max="8965" width="23.46484375" style="12" bestFit="1" customWidth="1"/>
    <col min="8966" max="8966" width="12.86328125" style="12" customWidth="1"/>
    <col min="8967" max="8967" width="18.59765625" style="12" customWidth="1"/>
    <col min="8968" max="8968" width="13.46484375" style="12" customWidth="1"/>
    <col min="8969" max="9216" width="12.3984375" style="12"/>
    <col min="9217" max="9218" width="12.3984375" style="12" customWidth="1"/>
    <col min="9219" max="9219" width="23.46484375" style="12" bestFit="1" customWidth="1"/>
    <col min="9220" max="9220" width="13.1328125" style="12" bestFit="1" customWidth="1"/>
    <col min="9221" max="9221" width="23.46484375" style="12" bestFit="1" customWidth="1"/>
    <col min="9222" max="9222" width="12.86328125" style="12" customWidth="1"/>
    <col min="9223" max="9223" width="18.59765625" style="12" customWidth="1"/>
    <col min="9224" max="9224" width="13.46484375" style="12" customWidth="1"/>
    <col min="9225" max="9472" width="12.3984375" style="12"/>
    <col min="9473" max="9474" width="12.3984375" style="12" customWidth="1"/>
    <col min="9475" max="9475" width="23.46484375" style="12" bestFit="1" customWidth="1"/>
    <col min="9476" max="9476" width="13.1328125" style="12" bestFit="1" customWidth="1"/>
    <col min="9477" max="9477" width="23.46484375" style="12" bestFit="1" customWidth="1"/>
    <col min="9478" max="9478" width="12.86328125" style="12" customWidth="1"/>
    <col min="9479" max="9479" width="18.59765625" style="12" customWidth="1"/>
    <col min="9480" max="9480" width="13.46484375" style="12" customWidth="1"/>
    <col min="9481" max="9728" width="12.3984375" style="12"/>
    <col min="9729" max="9730" width="12.3984375" style="12" customWidth="1"/>
    <col min="9731" max="9731" width="23.46484375" style="12" bestFit="1" customWidth="1"/>
    <col min="9732" max="9732" width="13.1328125" style="12" bestFit="1" customWidth="1"/>
    <col min="9733" max="9733" width="23.46484375" style="12" bestFit="1" customWidth="1"/>
    <col min="9734" max="9734" width="12.86328125" style="12" customWidth="1"/>
    <col min="9735" max="9735" width="18.59765625" style="12" customWidth="1"/>
    <col min="9736" max="9736" width="13.46484375" style="12" customWidth="1"/>
    <col min="9737" max="9984" width="12.3984375" style="12"/>
    <col min="9985" max="9986" width="12.3984375" style="12" customWidth="1"/>
    <col min="9987" max="9987" width="23.46484375" style="12" bestFit="1" customWidth="1"/>
    <col min="9988" max="9988" width="13.1328125" style="12" bestFit="1" customWidth="1"/>
    <col min="9989" max="9989" width="23.46484375" style="12" bestFit="1" customWidth="1"/>
    <col min="9990" max="9990" width="12.86328125" style="12" customWidth="1"/>
    <col min="9991" max="9991" width="18.59765625" style="12" customWidth="1"/>
    <col min="9992" max="9992" width="13.46484375" style="12" customWidth="1"/>
    <col min="9993" max="10240" width="12.3984375" style="12"/>
    <col min="10241" max="10242" width="12.3984375" style="12" customWidth="1"/>
    <col min="10243" max="10243" width="23.46484375" style="12" bestFit="1" customWidth="1"/>
    <col min="10244" max="10244" width="13.1328125" style="12" bestFit="1" customWidth="1"/>
    <col min="10245" max="10245" width="23.46484375" style="12" bestFit="1" customWidth="1"/>
    <col min="10246" max="10246" width="12.86328125" style="12" customWidth="1"/>
    <col min="10247" max="10247" width="18.59765625" style="12" customWidth="1"/>
    <col min="10248" max="10248" width="13.46484375" style="12" customWidth="1"/>
    <col min="10249" max="10496" width="12.3984375" style="12"/>
    <col min="10497" max="10498" width="12.3984375" style="12" customWidth="1"/>
    <col min="10499" max="10499" width="23.46484375" style="12" bestFit="1" customWidth="1"/>
    <col min="10500" max="10500" width="13.1328125" style="12" bestFit="1" customWidth="1"/>
    <col min="10501" max="10501" width="23.46484375" style="12" bestFit="1" customWidth="1"/>
    <col min="10502" max="10502" width="12.86328125" style="12" customWidth="1"/>
    <col min="10503" max="10503" width="18.59765625" style="12" customWidth="1"/>
    <col min="10504" max="10504" width="13.46484375" style="12" customWidth="1"/>
    <col min="10505" max="10752" width="12.3984375" style="12"/>
    <col min="10753" max="10754" width="12.3984375" style="12" customWidth="1"/>
    <col min="10755" max="10755" width="23.46484375" style="12" bestFit="1" customWidth="1"/>
    <col min="10756" max="10756" width="13.1328125" style="12" bestFit="1" customWidth="1"/>
    <col min="10757" max="10757" width="23.46484375" style="12" bestFit="1" customWidth="1"/>
    <col min="10758" max="10758" width="12.86328125" style="12" customWidth="1"/>
    <col min="10759" max="10759" width="18.59765625" style="12" customWidth="1"/>
    <col min="10760" max="10760" width="13.46484375" style="12" customWidth="1"/>
    <col min="10761" max="11008" width="12.3984375" style="12"/>
    <col min="11009" max="11010" width="12.3984375" style="12" customWidth="1"/>
    <col min="11011" max="11011" width="23.46484375" style="12" bestFit="1" customWidth="1"/>
    <col min="11012" max="11012" width="13.1328125" style="12" bestFit="1" customWidth="1"/>
    <col min="11013" max="11013" width="23.46484375" style="12" bestFit="1" customWidth="1"/>
    <col min="11014" max="11014" width="12.86328125" style="12" customWidth="1"/>
    <col min="11015" max="11015" width="18.59765625" style="12" customWidth="1"/>
    <col min="11016" max="11016" width="13.46484375" style="12" customWidth="1"/>
    <col min="11017" max="11264" width="12.3984375" style="12"/>
    <col min="11265" max="11266" width="12.3984375" style="12" customWidth="1"/>
    <col min="11267" max="11267" width="23.46484375" style="12" bestFit="1" customWidth="1"/>
    <col min="11268" max="11268" width="13.1328125" style="12" bestFit="1" customWidth="1"/>
    <col min="11269" max="11269" width="23.46484375" style="12" bestFit="1" customWidth="1"/>
    <col min="11270" max="11270" width="12.86328125" style="12" customWidth="1"/>
    <col min="11271" max="11271" width="18.59765625" style="12" customWidth="1"/>
    <col min="11272" max="11272" width="13.46484375" style="12" customWidth="1"/>
    <col min="11273" max="11520" width="12.3984375" style="12"/>
    <col min="11521" max="11522" width="12.3984375" style="12" customWidth="1"/>
    <col min="11523" max="11523" width="23.46484375" style="12" bestFit="1" customWidth="1"/>
    <col min="11524" max="11524" width="13.1328125" style="12" bestFit="1" customWidth="1"/>
    <col min="11525" max="11525" width="23.46484375" style="12" bestFit="1" customWidth="1"/>
    <col min="11526" max="11526" width="12.86328125" style="12" customWidth="1"/>
    <col min="11527" max="11527" width="18.59765625" style="12" customWidth="1"/>
    <col min="11528" max="11528" width="13.46484375" style="12" customWidth="1"/>
    <col min="11529" max="11776" width="12.3984375" style="12"/>
    <col min="11777" max="11778" width="12.3984375" style="12" customWidth="1"/>
    <col min="11779" max="11779" width="23.46484375" style="12" bestFit="1" customWidth="1"/>
    <col min="11780" max="11780" width="13.1328125" style="12" bestFit="1" customWidth="1"/>
    <col min="11781" max="11781" width="23.46484375" style="12" bestFit="1" customWidth="1"/>
    <col min="11782" max="11782" width="12.86328125" style="12" customWidth="1"/>
    <col min="11783" max="11783" width="18.59765625" style="12" customWidth="1"/>
    <col min="11784" max="11784" width="13.46484375" style="12" customWidth="1"/>
    <col min="11785" max="12032" width="12.3984375" style="12"/>
    <col min="12033" max="12034" width="12.3984375" style="12" customWidth="1"/>
    <col min="12035" max="12035" width="23.46484375" style="12" bestFit="1" customWidth="1"/>
    <col min="12036" max="12036" width="13.1328125" style="12" bestFit="1" customWidth="1"/>
    <col min="12037" max="12037" width="23.46484375" style="12" bestFit="1" customWidth="1"/>
    <col min="12038" max="12038" width="12.86328125" style="12" customWidth="1"/>
    <col min="12039" max="12039" width="18.59765625" style="12" customWidth="1"/>
    <col min="12040" max="12040" width="13.46484375" style="12" customWidth="1"/>
    <col min="12041" max="12288" width="12.3984375" style="12"/>
    <col min="12289" max="12290" width="12.3984375" style="12" customWidth="1"/>
    <col min="12291" max="12291" width="23.46484375" style="12" bestFit="1" customWidth="1"/>
    <col min="12292" max="12292" width="13.1328125" style="12" bestFit="1" customWidth="1"/>
    <col min="12293" max="12293" width="23.46484375" style="12" bestFit="1" customWidth="1"/>
    <col min="12294" max="12294" width="12.86328125" style="12" customWidth="1"/>
    <col min="12295" max="12295" width="18.59765625" style="12" customWidth="1"/>
    <col min="12296" max="12296" width="13.46484375" style="12" customWidth="1"/>
    <col min="12297" max="12544" width="12.3984375" style="12"/>
    <col min="12545" max="12546" width="12.3984375" style="12" customWidth="1"/>
    <col min="12547" max="12547" width="23.46484375" style="12" bestFit="1" customWidth="1"/>
    <col min="12548" max="12548" width="13.1328125" style="12" bestFit="1" customWidth="1"/>
    <col min="12549" max="12549" width="23.46484375" style="12" bestFit="1" customWidth="1"/>
    <col min="12550" max="12550" width="12.86328125" style="12" customWidth="1"/>
    <col min="12551" max="12551" width="18.59765625" style="12" customWidth="1"/>
    <col min="12552" max="12552" width="13.46484375" style="12" customWidth="1"/>
    <col min="12553" max="12800" width="12.3984375" style="12"/>
    <col min="12801" max="12802" width="12.3984375" style="12" customWidth="1"/>
    <col min="12803" max="12803" width="23.46484375" style="12" bestFit="1" customWidth="1"/>
    <col min="12804" max="12804" width="13.1328125" style="12" bestFit="1" customWidth="1"/>
    <col min="12805" max="12805" width="23.46484375" style="12" bestFit="1" customWidth="1"/>
    <col min="12806" max="12806" width="12.86328125" style="12" customWidth="1"/>
    <col min="12807" max="12807" width="18.59765625" style="12" customWidth="1"/>
    <col min="12808" max="12808" width="13.46484375" style="12" customWidth="1"/>
    <col min="12809" max="13056" width="12.3984375" style="12"/>
    <col min="13057" max="13058" width="12.3984375" style="12" customWidth="1"/>
    <col min="13059" max="13059" width="23.46484375" style="12" bestFit="1" customWidth="1"/>
    <col min="13060" max="13060" width="13.1328125" style="12" bestFit="1" customWidth="1"/>
    <col min="13061" max="13061" width="23.46484375" style="12" bestFit="1" customWidth="1"/>
    <col min="13062" max="13062" width="12.86328125" style="12" customWidth="1"/>
    <col min="13063" max="13063" width="18.59765625" style="12" customWidth="1"/>
    <col min="13064" max="13064" width="13.46484375" style="12" customWidth="1"/>
    <col min="13065" max="13312" width="12.3984375" style="12"/>
    <col min="13313" max="13314" width="12.3984375" style="12" customWidth="1"/>
    <col min="13315" max="13315" width="23.46484375" style="12" bestFit="1" customWidth="1"/>
    <col min="13316" max="13316" width="13.1328125" style="12" bestFit="1" customWidth="1"/>
    <col min="13317" max="13317" width="23.46484375" style="12" bestFit="1" customWidth="1"/>
    <col min="13318" max="13318" width="12.86328125" style="12" customWidth="1"/>
    <col min="13319" max="13319" width="18.59765625" style="12" customWidth="1"/>
    <col min="13320" max="13320" width="13.46484375" style="12" customWidth="1"/>
    <col min="13321" max="13568" width="12.3984375" style="12"/>
    <col min="13569" max="13570" width="12.3984375" style="12" customWidth="1"/>
    <col min="13571" max="13571" width="23.46484375" style="12" bestFit="1" customWidth="1"/>
    <col min="13572" max="13572" width="13.1328125" style="12" bestFit="1" customWidth="1"/>
    <col min="13573" max="13573" width="23.46484375" style="12" bestFit="1" customWidth="1"/>
    <col min="13574" max="13574" width="12.86328125" style="12" customWidth="1"/>
    <col min="13575" max="13575" width="18.59765625" style="12" customWidth="1"/>
    <col min="13576" max="13576" width="13.46484375" style="12" customWidth="1"/>
    <col min="13577" max="13824" width="12.3984375" style="12"/>
    <col min="13825" max="13826" width="12.3984375" style="12" customWidth="1"/>
    <col min="13827" max="13827" width="23.46484375" style="12" bestFit="1" customWidth="1"/>
    <col min="13828" max="13828" width="13.1328125" style="12" bestFit="1" customWidth="1"/>
    <col min="13829" max="13829" width="23.46484375" style="12" bestFit="1" customWidth="1"/>
    <col min="13830" max="13830" width="12.86328125" style="12" customWidth="1"/>
    <col min="13831" max="13831" width="18.59765625" style="12" customWidth="1"/>
    <col min="13832" max="13832" width="13.46484375" style="12" customWidth="1"/>
    <col min="13833" max="14080" width="12.3984375" style="12"/>
    <col min="14081" max="14082" width="12.3984375" style="12" customWidth="1"/>
    <col min="14083" max="14083" width="23.46484375" style="12" bestFit="1" customWidth="1"/>
    <col min="14084" max="14084" width="13.1328125" style="12" bestFit="1" customWidth="1"/>
    <col min="14085" max="14085" width="23.46484375" style="12" bestFit="1" customWidth="1"/>
    <col min="14086" max="14086" width="12.86328125" style="12" customWidth="1"/>
    <col min="14087" max="14087" width="18.59765625" style="12" customWidth="1"/>
    <col min="14088" max="14088" width="13.46484375" style="12" customWidth="1"/>
    <col min="14089" max="14336" width="12.3984375" style="12"/>
    <col min="14337" max="14338" width="12.3984375" style="12" customWidth="1"/>
    <col min="14339" max="14339" width="23.46484375" style="12" bestFit="1" customWidth="1"/>
    <col min="14340" max="14340" width="13.1328125" style="12" bestFit="1" customWidth="1"/>
    <col min="14341" max="14341" width="23.46484375" style="12" bestFit="1" customWidth="1"/>
    <col min="14342" max="14342" width="12.86328125" style="12" customWidth="1"/>
    <col min="14343" max="14343" width="18.59765625" style="12" customWidth="1"/>
    <col min="14344" max="14344" width="13.46484375" style="12" customWidth="1"/>
    <col min="14345" max="14592" width="12.3984375" style="12"/>
    <col min="14593" max="14594" width="12.3984375" style="12" customWidth="1"/>
    <col min="14595" max="14595" width="23.46484375" style="12" bestFit="1" customWidth="1"/>
    <col min="14596" max="14596" width="13.1328125" style="12" bestFit="1" customWidth="1"/>
    <col min="14597" max="14597" width="23.46484375" style="12" bestFit="1" customWidth="1"/>
    <col min="14598" max="14598" width="12.86328125" style="12" customWidth="1"/>
    <col min="14599" max="14599" width="18.59765625" style="12" customWidth="1"/>
    <col min="14600" max="14600" width="13.46484375" style="12" customWidth="1"/>
    <col min="14601" max="14848" width="12.3984375" style="12"/>
    <col min="14849" max="14850" width="12.3984375" style="12" customWidth="1"/>
    <col min="14851" max="14851" width="23.46484375" style="12" bestFit="1" customWidth="1"/>
    <col min="14852" max="14852" width="13.1328125" style="12" bestFit="1" customWidth="1"/>
    <col min="14853" max="14853" width="23.46484375" style="12" bestFit="1" customWidth="1"/>
    <col min="14854" max="14854" width="12.86328125" style="12" customWidth="1"/>
    <col min="14855" max="14855" width="18.59765625" style="12" customWidth="1"/>
    <col min="14856" max="14856" width="13.46484375" style="12" customWidth="1"/>
    <col min="14857" max="15104" width="12.3984375" style="12"/>
    <col min="15105" max="15106" width="12.3984375" style="12" customWidth="1"/>
    <col min="15107" max="15107" width="23.46484375" style="12" bestFit="1" customWidth="1"/>
    <col min="15108" max="15108" width="13.1328125" style="12" bestFit="1" customWidth="1"/>
    <col min="15109" max="15109" width="23.46484375" style="12" bestFit="1" customWidth="1"/>
    <col min="15110" max="15110" width="12.86328125" style="12" customWidth="1"/>
    <col min="15111" max="15111" width="18.59765625" style="12" customWidth="1"/>
    <col min="15112" max="15112" width="13.46484375" style="12" customWidth="1"/>
    <col min="15113" max="15360" width="12.3984375" style="12"/>
    <col min="15361" max="15362" width="12.3984375" style="12" customWidth="1"/>
    <col min="15363" max="15363" width="23.46484375" style="12" bestFit="1" customWidth="1"/>
    <col min="15364" max="15364" width="13.1328125" style="12" bestFit="1" customWidth="1"/>
    <col min="15365" max="15365" width="23.46484375" style="12" bestFit="1" customWidth="1"/>
    <col min="15366" max="15366" width="12.86328125" style="12" customWidth="1"/>
    <col min="15367" max="15367" width="18.59765625" style="12" customWidth="1"/>
    <col min="15368" max="15368" width="13.46484375" style="12" customWidth="1"/>
    <col min="15369" max="15616" width="12.3984375" style="12"/>
    <col min="15617" max="15618" width="12.3984375" style="12" customWidth="1"/>
    <col min="15619" max="15619" width="23.46484375" style="12" bestFit="1" customWidth="1"/>
    <col min="15620" max="15620" width="13.1328125" style="12" bestFit="1" customWidth="1"/>
    <col min="15621" max="15621" width="23.46484375" style="12" bestFit="1" customWidth="1"/>
    <col min="15622" max="15622" width="12.86328125" style="12" customWidth="1"/>
    <col min="15623" max="15623" width="18.59765625" style="12" customWidth="1"/>
    <col min="15624" max="15624" width="13.46484375" style="12" customWidth="1"/>
    <col min="15625" max="15872" width="12.3984375" style="12"/>
    <col min="15873" max="15874" width="12.3984375" style="12" customWidth="1"/>
    <col min="15875" max="15875" width="23.46484375" style="12" bestFit="1" customWidth="1"/>
    <col min="15876" max="15876" width="13.1328125" style="12" bestFit="1" customWidth="1"/>
    <col min="15877" max="15877" width="23.46484375" style="12" bestFit="1" customWidth="1"/>
    <col min="15878" max="15878" width="12.86328125" style="12" customWidth="1"/>
    <col min="15879" max="15879" width="18.59765625" style="12" customWidth="1"/>
    <col min="15880" max="15880" width="13.46484375" style="12" customWidth="1"/>
    <col min="15881" max="16128" width="12.3984375" style="12"/>
    <col min="16129" max="16130" width="12.3984375" style="12" customWidth="1"/>
    <col min="16131" max="16131" width="23.46484375" style="12" bestFit="1" customWidth="1"/>
    <col min="16132" max="16132" width="13.1328125" style="12" bestFit="1" customWidth="1"/>
    <col min="16133" max="16133" width="23.46484375" style="12" bestFit="1" customWidth="1"/>
    <col min="16134" max="16134" width="12.86328125" style="12" customWidth="1"/>
    <col min="16135" max="16135" width="18.59765625" style="12" customWidth="1"/>
    <col min="16136" max="16136" width="13.46484375" style="12" customWidth="1"/>
    <col min="16137" max="16384" width="12.3984375" style="12"/>
  </cols>
  <sheetData>
    <row r="1" spans="1:8" ht="23.1" customHeight="1">
      <c r="A1" s="370" t="s">
        <v>108</v>
      </c>
      <c r="B1" s="371"/>
      <c r="C1" s="372"/>
      <c r="D1" s="373"/>
      <c r="E1" s="373"/>
      <c r="F1" s="373"/>
      <c r="G1" s="373"/>
      <c r="H1" s="374"/>
    </row>
    <row r="2" spans="1:8" ht="23.1" customHeight="1">
      <c r="A2" s="375" t="s">
        <v>109</v>
      </c>
      <c r="B2" s="376"/>
      <c r="C2" s="377"/>
      <c r="D2" s="378"/>
      <c r="E2" s="378"/>
      <c r="F2" s="378"/>
      <c r="G2" s="378"/>
      <c r="H2" s="379"/>
    </row>
    <row r="3" spans="1:8" ht="23.1" customHeight="1">
      <c r="A3" s="380" t="s">
        <v>110</v>
      </c>
      <c r="B3" s="381"/>
      <c r="C3" s="382" t="s">
        <v>111</v>
      </c>
      <c r="D3" s="383"/>
      <c r="E3" s="382" t="s">
        <v>111</v>
      </c>
      <c r="F3" s="383"/>
      <c r="G3" s="382" t="s">
        <v>112</v>
      </c>
      <c r="H3" s="384"/>
    </row>
    <row r="4" spans="1:8" ht="105.75" customHeight="1">
      <c r="A4" s="380" t="s">
        <v>113</v>
      </c>
      <c r="B4" s="381"/>
      <c r="C4" s="387"/>
      <c r="D4" s="383"/>
      <c r="E4" s="387"/>
      <c r="F4" s="383"/>
      <c r="G4" s="387"/>
      <c r="H4" s="384"/>
    </row>
    <row r="5" spans="1:8" s="13" customFormat="1" ht="32.25" customHeight="1">
      <c r="A5" s="388" t="s">
        <v>114</v>
      </c>
      <c r="B5" s="389"/>
      <c r="C5" s="212"/>
      <c r="D5" s="116"/>
      <c r="E5" s="212"/>
      <c r="F5" s="116"/>
      <c r="G5" s="390"/>
      <c r="H5" s="391"/>
    </row>
    <row r="6" spans="1:8" ht="23.1" customHeight="1">
      <c r="A6" s="392"/>
      <c r="B6" s="393"/>
      <c r="C6" s="117" t="s">
        <v>115</v>
      </c>
      <c r="D6" s="117" t="s">
        <v>116</v>
      </c>
      <c r="E6" s="117" t="s">
        <v>115</v>
      </c>
      <c r="F6" s="117" t="s">
        <v>116</v>
      </c>
      <c r="G6" s="117" t="s">
        <v>115</v>
      </c>
      <c r="H6" s="117" t="s">
        <v>116</v>
      </c>
    </row>
    <row r="7" spans="1:8" s="14" customFormat="1" ht="30" customHeight="1">
      <c r="A7" s="394" t="s">
        <v>117</v>
      </c>
      <c r="B7" s="395"/>
      <c r="C7" s="118"/>
      <c r="D7" s="118"/>
      <c r="E7" s="118"/>
      <c r="F7" s="118"/>
      <c r="G7" s="119">
        <f>SUMIF($C$6:$F$6,$G$6,C7:F7)</f>
        <v>0</v>
      </c>
      <c r="H7" s="213">
        <f>SUMIF($C$6:$F$6,$H$6,C7:F7)</f>
        <v>0</v>
      </c>
    </row>
    <row r="8" spans="1:8" ht="16.5" hidden="1" customHeight="1">
      <c r="A8" s="396" t="s">
        <v>118</v>
      </c>
      <c r="B8" s="397"/>
      <c r="C8" s="120" t="e">
        <f>C7/D5*#REF!</f>
        <v>#DIV/0!</v>
      </c>
      <c r="D8" s="120" t="e">
        <f>D7/D5*#REF!</f>
        <v>#DIV/0!</v>
      </c>
      <c r="E8" s="120" t="e">
        <f>E7/F5*#REF!</f>
        <v>#DIV/0!</v>
      </c>
      <c r="F8" s="120" t="e">
        <f>F7/F5*#REF!</f>
        <v>#DIV/0!</v>
      </c>
      <c r="G8" s="214" t="e">
        <f>SUMIF($C$6:$D$6,$G$6,C8:D8)</f>
        <v>#DIV/0!</v>
      </c>
      <c r="H8" s="215" t="e">
        <f>SUMIF($C$6:$D$6,$H$6,C8:D8)</f>
        <v>#DIV/0!</v>
      </c>
    </row>
    <row r="9" spans="1:8" s="14" customFormat="1" ht="30" customHeight="1">
      <c r="A9" s="398" t="s">
        <v>119</v>
      </c>
      <c r="B9" s="399"/>
      <c r="C9" s="121">
        <f>SUM(C10:C39)</f>
        <v>0</v>
      </c>
      <c r="D9" s="122">
        <f>SUM(D10:D39)</f>
        <v>0</v>
      </c>
      <c r="E9" s="121">
        <f>SUM(E10:E39)</f>
        <v>0</v>
      </c>
      <c r="F9" s="122">
        <f>SUM(F10:F39)</f>
        <v>0</v>
      </c>
      <c r="G9" s="123">
        <f t="shared" ref="G9:G39" si="0">SUMIF($C$6:$F$6,$G$6,C9:F9)</f>
        <v>0</v>
      </c>
      <c r="H9" s="216">
        <f t="shared" ref="H9:H39" si="1">SUMIF($C$6:$F$6,$H$6,C9:F9)</f>
        <v>0</v>
      </c>
    </row>
    <row r="10" spans="1:8" ht="15.75">
      <c r="A10" s="124">
        <v>41944</v>
      </c>
      <c r="B10" s="217" t="s">
        <v>35</v>
      </c>
      <c r="C10" s="120"/>
      <c r="D10" s="120"/>
      <c r="E10" s="120"/>
      <c r="F10" s="120"/>
      <c r="G10" s="214">
        <f t="shared" si="0"/>
        <v>0</v>
      </c>
      <c r="H10" s="215">
        <f t="shared" si="1"/>
        <v>0</v>
      </c>
    </row>
    <row r="11" spans="1:8" ht="15.75">
      <c r="A11" s="124">
        <v>41945</v>
      </c>
      <c r="B11" s="217" t="s">
        <v>36</v>
      </c>
      <c r="C11" s="120"/>
      <c r="D11" s="120"/>
      <c r="E11" s="120"/>
      <c r="F11" s="120"/>
      <c r="G11" s="214">
        <f t="shared" si="0"/>
        <v>0</v>
      </c>
      <c r="H11" s="215">
        <f t="shared" si="1"/>
        <v>0</v>
      </c>
    </row>
    <row r="12" spans="1:8" ht="15.75">
      <c r="A12" s="124">
        <v>41946</v>
      </c>
      <c r="B12" s="217" t="s">
        <v>37</v>
      </c>
      <c r="C12" s="120"/>
      <c r="D12" s="120"/>
      <c r="E12" s="120"/>
      <c r="F12" s="120"/>
      <c r="G12" s="214">
        <f t="shared" si="0"/>
        <v>0</v>
      </c>
      <c r="H12" s="215">
        <f t="shared" si="1"/>
        <v>0</v>
      </c>
    </row>
    <row r="13" spans="1:8" ht="15.75">
      <c r="A13" s="124">
        <v>41947</v>
      </c>
      <c r="B13" s="217" t="s">
        <v>38</v>
      </c>
      <c r="C13" s="120"/>
      <c r="D13" s="120"/>
      <c r="E13" s="120"/>
      <c r="F13" s="120"/>
      <c r="G13" s="214">
        <f t="shared" si="0"/>
        <v>0</v>
      </c>
      <c r="H13" s="215">
        <f t="shared" si="1"/>
        <v>0</v>
      </c>
    </row>
    <row r="14" spans="1:8" ht="15.75">
      <c r="A14" s="124">
        <v>41948</v>
      </c>
      <c r="B14" s="217" t="s">
        <v>39</v>
      </c>
      <c r="C14" s="120"/>
      <c r="D14" s="120"/>
      <c r="E14" s="120"/>
      <c r="F14" s="120"/>
      <c r="G14" s="214">
        <f t="shared" si="0"/>
        <v>0</v>
      </c>
      <c r="H14" s="215">
        <f t="shared" si="1"/>
        <v>0</v>
      </c>
    </row>
    <row r="15" spans="1:8" ht="15.75">
      <c r="A15" s="124">
        <v>41949</v>
      </c>
      <c r="B15" s="217" t="s">
        <v>33</v>
      </c>
      <c r="C15" s="120"/>
      <c r="D15" s="120"/>
      <c r="E15" s="120"/>
      <c r="F15" s="120"/>
      <c r="G15" s="214">
        <f t="shared" si="0"/>
        <v>0</v>
      </c>
      <c r="H15" s="215">
        <f t="shared" si="1"/>
        <v>0</v>
      </c>
    </row>
    <row r="16" spans="1:8" ht="15.75">
      <c r="A16" s="124">
        <v>41950</v>
      </c>
      <c r="B16" s="217" t="s">
        <v>34</v>
      </c>
      <c r="C16" s="120"/>
      <c r="D16" s="120"/>
      <c r="E16" s="120"/>
      <c r="F16" s="120"/>
      <c r="G16" s="214">
        <f t="shared" si="0"/>
        <v>0</v>
      </c>
      <c r="H16" s="215">
        <f t="shared" si="1"/>
        <v>0</v>
      </c>
    </row>
    <row r="17" spans="1:8" ht="15.75">
      <c r="A17" s="124">
        <v>41951</v>
      </c>
      <c r="B17" s="217" t="s">
        <v>35</v>
      </c>
      <c r="C17" s="120"/>
      <c r="D17" s="120"/>
      <c r="E17" s="120"/>
      <c r="F17" s="120"/>
      <c r="G17" s="214">
        <f t="shared" si="0"/>
        <v>0</v>
      </c>
      <c r="H17" s="215">
        <f t="shared" si="1"/>
        <v>0</v>
      </c>
    </row>
    <row r="18" spans="1:8" ht="15.75">
      <c r="A18" s="124">
        <v>41952</v>
      </c>
      <c r="B18" s="217" t="s">
        <v>36</v>
      </c>
      <c r="C18" s="120"/>
      <c r="D18" s="120"/>
      <c r="E18" s="120"/>
      <c r="F18" s="120"/>
      <c r="G18" s="214">
        <f t="shared" si="0"/>
        <v>0</v>
      </c>
      <c r="H18" s="215">
        <f t="shared" si="1"/>
        <v>0</v>
      </c>
    </row>
    <row r="19" spans="1:8" ht="15.75">
      <c r="A19" s="124">
        <v>41953</v>
      </c>
      <c r="B19" s="217" t="s">
        <v>37</v>
      </c>
      <c r="C19" s="120"/>
      <c r="D19" s="120"/>
      <c r="E19" s="120"/>
      <c r="F19" s="120"/>
      <c r="G19" s="214">
        <f t="shared" si="0"/>
        <v>0</v>
      </c>
      <c r="H19" s="215">
        <f t="shared" si="1"/>
        <v>0</v>
      </c>
    </row>
    <row r="20" spans="1:8" ht="15.75">
      <c r="A20" s="124">
        <v>41954</v>
      </c>
      <c r="B20" s="217" t="s">
        <v>38</v>
      </c>
      <c r="C20" s="120"/>
      <c r="D20" s="120"/>
      <c r="E20" s="120"/>
      <c r="F20" s="120"/>
      <c r="G20" s="214">
        <f t="shared" si="0"/>
        <v>0</v>
      </c>
      <c r="H20" s="215">
        <f t="shared" si="1"/>
        <v>0</v>
      </c>
    </row>
    <row r="21" spans="1:8" ht="15.75">
      <c r="A21" s="124">
        <v>41955</v>
      </c>
      <c r="B21" s="217" t="s">
        <v>39</v>
      </c>
      <c r="C21" s="120"/>
      <c r="D21" s="120"/>
      <c r="E21" s="120"/>
      <c r="F21" s="120"/>
      <c r="G21" s="214">
        <f t="shared" si="0"/>
        <v>0</v>
      </c>
      <c r="H21" s="215">
        <f t="shared" si="1"/>
        <v>0</v>
      </c>
    </row>
    <row r="22" spans="1:8" ht="15.75">
      <c r="A22" s="124">
        <v>41956</v>
      </c>
      <c r="B22" s="217" t="s">
        <v>33</v>
      </c>
      <c r="C22" s="120"/>
      <c r="D22" s="120"/>
      <c r="E22" s="120"/>
      <c r="F22" s="120"/>
      <c r="G22" s="214">
        <f t="shared" si="0"/>
        <v>0</v>
      </c>
      <c r="H22" s="215">
        <f t="shared" si="1"/>
        <v>0</v>
      </c>
    </row>
    <row r="23" spans="1:8" ht="15.75">
      <c r="A23" s="124">
        <v>41957</v>
      </c>
      <c r="B23" s="217" t="s">
        <v>34</v>
      </c>
      <c r="C23" s="120"/>
      <c r="D23" s="120"/>
      <c r="E23" s="120"/>
      <c r="F23" s="120"/>
      <c r="G23" s="214">
        <f t="shared" si="0"/>
        <v>0</v>
      </c>
      <c r="H23" s="215">
        <f t="shared" si="1"/>
        <v>0</v>
      </c>
    </row>
    <row r="24" spans="1:8" ht="15.75">
      <c r="A24" s="124">
        <v>41958</v>
      </c>
      <c r="B24" s="217" t="s">
        <v>35</v>
      </c>
      <c r="C24" s="120"/>
      <c r="D24" s="120"/>
      <c r="E24" s="120"/>
      <c r="F24" s="120"/>
      <c r="G24" s="214">
        <f t="shared" si="0"/>
        <v>0</v>
      </c>
      <c r="H24" s="215">
        <f t="shared" si="1"/>
        <v>0</v>
      </c>
    </row>
    <row r="25" spans="1:8" ht="15.75">
      <c r="A25" s="124">
        <v>41959</v>
      </c>
      <c r="B25" s="217" t="s">
        <v>36</v>
      </c>
      <c r="C25" s="120"/>
      <c r="D25" s="120"/>
      <c r="E25" s="120"/>
      <c r="F25" s="120"/>
      <c r="G25" s="214">
        <f t="shared" si="0"/>
        <v>0</v>
      </c>
      <c r="H25" s="215">
        <f t="shared" si="1"/>
        <v>0</v>
      </c>
    </row>
    <row r="26" spans="1:8" ht="15.75">
      <c r="A26" s="124">
        <v>41960</v>
      </c>
      <c r="B26" s="217" t="s">
        <v>37</v>
      </c>
      <c r="C26" s="120"/>
      <c r="D26" s="120"/>
      <c r="E26" s="120"/>
      <c r="F26" s="120"/>
      <c r="G26" s="214">
        <f t="shared" si="0"/>
        <v>0</v>
      </c>
      <c r="H26" s="215">
        <f t="shared" si="1"/>
        <v>0</v>
      </c>
    </row>
    <row r="27" spans="1:8" ht="15.75">
      <c r="A27" s="124">
        <v>41961</v>
      </c>
      <c r="B27" s="217" t="s">
        <v>38</v>
      </c>
      <c r="C27" s="120"/>
      <c r="D27" s="120"/>
      <c r="E27" s="120"/>
      <c r="F27" s="120"/>
      <c r="G27" s="214">
        <f t="shared" si="0"/>
        <v>0</v>
      </c>
      <c r="H27" s="215">
        <f t="shared" si="1"/>
        <v>0</v>
      </c>
    </row>
    <row r="28" spans="1:8" ht="15.75">
      <c r="A28" s="124">
        <v>41962</v>
      </c>
      <c r="B28" s="217" t="s">
        <v>39</v>
      </c>
      <c r="C28" s="120"/>
      <c r="D28" s="120"/>
      <c r="E28" s="120"/>
      <c r="F28" s="120"/>
      <c r="G28" s="214">
        <f t="shared" si="0"/>
        <v>0</v>
      </c>
      <c r="H28" s="215">
        <f t="shared" si="1"/>
        <v>0</v>
      </c>
    </row>
    <row r="29" spans="1:8" ht="15.75">
      <c r="A29" s="124">
        <v>41963</v>
      </c>
      <c r="B29" s="217" t="s">
        <v>33</v>
      </c>
      <c r="C29" s="120"/>
      <c r="D29" s="120"/>
      <c r="E29" s="120"/>
      <c r="F29" s="120"/>
      <c r="G29" s="214">
        <f t="shared" si="0"/>
        <v>0</v>
      </c>
      <c r="H29" s="215">
        <f t="shared" si="1"/>
        <v>0</v>
      </c>
    </row>
    <row r="30" spans="1:8" ht="15.75">
      <c r="A30" s="124">
        <v>41964</v>
      </c>
      <c r="B30" s="217" t="s">
        <v>34</v>
      </c>
      <c r="C30" s="120"/>
      <c r="D30" s="120"/>
      <c r="E30" s="120"/>
      <c r="F30" s="120"/>
      <c r="G30" s="214">
        <f t="shared" si="0"/>
        <v>0</v>
      </c>
      <c r="H30" s="215">
        <f t="shared" si="1"/>
        <v>0</v>
      </c>
    </row>
    <row r="31" spans="1:8" ht="15.75">
      <c r="A31" s="124">
        <v>41965</v>
      </c>
      <c r="B31" s="217" t="s">
        <v>35</v>
      </c>
      <c r="C31" s="120"/>
      <c r="D31" s="120"/>
      <c r="E31" s="120"/>
      <c r="F31" s="120"/>
      <c r="G31" s="214">
        <f t="shared" si="0"/>
        <v>0</v>
      </c>
      <c r="H31" s="215">
        <f t="shared" si="1"/>
        <v>0</v>
      </c>
    </row>
    <row r="32" spans="1:8" ht="15.75">
      <c r="A32" s="124">
        <v>41966</v>
      </c>
      <c r="B32" s="217" t="s">
        <v>36</v>
      </c>
      <c r="C32" s="120"/>
      <c r="D32" s="120"/>
      <c r="E32" s="120"/>
      <c r="F32" s="120"/>
      <c r="G32" s="214">
        <f t="shared" si="0"/>
        <v>0</v>
      </c>
      <c r="H32" s="215">
        <f t="shared" si="1"/>
        <v>0</v>
      </c>
    </row>
    <row r="33" spans="1:9" ht="15.75">
      <c r="A33" s="124">
        <v>41967</v>
      </c>
      <c r="B33" s="217" t="s">
        <v>37</v>
      </c>
      <c r="C33" s="120"/>
      <c r="D33" s="120"/>
      <c r="E33" s="120"/>
      <c r="F33" s="120"/>
      <c r="G33" s="214">
        <f t="shared" si="0"/>
        <v>0</v>
      </c>
      <c r="H33" s="215">
        <f t="shared" si="1"/>
        <v>0</v>
      </c>
    </row>
    <row r="34" spans="1:9" ht="15.75">
      <c r="A34" s="124">
        <v>41968</v>
      </c>
      <c r="B34" s="217" t="s">
        <v>38</v>
      </c>
      <c r="C34" s="120"/>
      <c r="D34" s="120"/>
      <c r="E34" s="120"/>
      <c r="F34" s="120"/>
      <c r="G34" s="214">
        <f t="shared" si="0"/>
        <v>0</v>
      </c>
      <c r="H34" s="215">
        <f t="shared" si="1"/>
        <v>0</v>
      </c>
    </row>
    <row r="35" spans="1:9" ht="15.75">
      <c r="A35" s="124">
        <v>41969</v>
      </c>
      <c r="B35" s="217" t="s">
        <v>39</v>
      </c>
      <c r="C35" s="120"/>
      <c r="D35" s="120"/>
      <c r="E35" s="120"/>
      <c r="F35" s="120"/>
      <c r="G35" s="214">
        <f t="shared" si="0"/>
        <v>0</v>
      </c>
      <c r="H35" s="215">
        <f t="shared" si="1"/>
        <v>0</v>
      </c>
    </row>
    <row r="36" spans="1:9" ht="15.75">
      <c r="A36" s="124">
        <v>41970</v>
      </c>
      <c r="B36" s="217" t="s">
        <v>33</v>
      </c>
      <c r="C36" s="120"/>
      <c r="D36" s="120"/>
      <c r="E36" s="120"/>
      <c r="F36" s="120"/>
      <c r="G36" s="214">
        <f t="shared" si="0"/>
        <v>0</v>
      </c>
      <c r="H36" s="215">
        <f t="shared" si="1"/>
        <v>0</v>
      </c>
    </row>
    <row r="37" spans="1:9" ht="15.75">
      <c r="A37" s="124">
        <v>41971</v>
      </c>
      <c r="B37" s="217" t="s">
        <v>34</v>
      </c>
      <c r="C37" s="120"/>
      <c r="D37" s="120"/>
      <c r="E37" s="120"/>
      <c r="F37" s="120"/>
      <c r="G37" s="214">
        <f t="shared" si="0"/>
        <v>0</v>
      </c>
      <c r="H37" s="215">
        <f t="shared" si="1"/>
        <v>0</v>
      </c>
    </row>
    <row r="38" spans="1:9" ht="15.75">
      <c r="A38" s="124">
        <v>41972</v>
      </c>
      <c r="B38" s="217" t="s">
        <v>35</v>
      </c>
      <c r="C38" s="120"/>
      <c r="D38" s="120"/>
      <c r="E38" s="120"/>
      <c r="F38" s="120"/>
      <c r="G38" s="214">
        <f t="shared" si="0"/>
        <v>0</v>
      </c>
      <c r="H38" s="215">
        <f t="shared" si="1"/>
        <v>0</v>
      </c>
    </row>
    <row r="39" spans="1:9" ht="15.75">
      <c r="A39" s="124">
        <v>41973</v>
      </c>
      <c r="B39" s="217" t="s">
        <v>36</v>
      </c>
      <c r="C39" s="120"/>
      <c r="D39" s="120"/>
      <c r="E39" s="120"/>
      <c r="F39" s="120"/>
      <c r="G39" s="214">
        <f t="shared" si="0"/>
        <v>0</v>
      </c>
      <c r="H39" s="215">
        <f t="shared" si="1"/>
        <v>0</v>
      </c>
    </row>
    <row r="40" spans="1:9" s="16" customFormat="1" ht="30" customHeight="1">
      <c r="A40" s="400" t="s">
        <v>120</v>
      </c>
      <c r="B40" s="401"/>
      <c r="C40" s="125">
        <f t="shared" ref="C40:H40" si="2">SUM(C10:C39)</f>
        <v>0</v>
      </c>
      <c r="D40" s="125">
        <f t="shared" si="2"/>
        <v>0</v>
      </c>
      <c r="E40" s="125">
        <f t="shared" si="2"/>
        <v>0</v>
      </c>
      <c r="F40" s="125">
        <f t="shared" si="2"/>
        <v>0</v>
      </c>
      <c r="G40" s="125">
        <f t="shared" si="2"/>
        <v>0</v>
      </c>
      <c r="H40" s="218">
        <f t="shared" si="2"/>
        <v>0</v>
      </c>
    </row>
    <row r="41" spans="1:9" s="221" customFormat="1" ht="30" customHeight="1">
      <c r="A41" s="385" t="s">
        <v>121</v>
      </c>
      <c r="B41" s="386"/>
      <c r="C41" s="126" t="e">
        <f t="shared" ref="C41:H41" si="3">C9/C7</f>
        <v>#DIV/0!</v>
      </c>
      <c r="D41" s="126" t="e">
        <f t="shared" si="3"/>
        <v>#DIV/0!</v>
      </c>
      <c r="E41" s="126" t="e">
        <f t="shared" si="3"/>
        <v>#DIV/0!</v>
      </c>
      <c r="F41" s="126" t="e">
        <f t="shared" si="3"/>
        <v>#DIV/0!</v>
      </c>
      <c r="G41" s="126" t="e">
        <f t="shared" si="3"/>
        <v>#DIV/0!</v>
      </c>
      <c r="H41" s="219" t="e">
        <f t="shared" si="3"/>
        <v>#DIV/0!</v>
      </c>
      <c r="I41" s="220"/>
    </row>
    <row r="43" spans="1:9" ht="15">
      <c r="B43" s="17"/>
      <c r="C43" s="20"/>
      <c r="D43" s="20"/>
      <c r="E43" s="20"/>
      <c r="F43" s="20"/>
    </row>
    <row r="44" spans="1:9" ht="15">
      <c r="B44" s="17"/>
      <c r="C44" s="20"/>
      <c r="D44" s="20"/>
      <c r="E44" s="20"/>
      <c r="F44" s="20"/>
    </row>
    <row r="45" spans="1:9" ht="15">
      <c r="B45" s="17"/>
      <c r="C45" s="20"/>
      <c r="D45" s="20"/>
      <c r="E45" s="20"/>
      <c r="F45" s="20"/>
    </row>
    <row r="46" spans="1:9" ht="15">
      <c r="B46" s="17"/>
      <c r="C46" s="20"/>
      <c r="D46" s="20"/>
      <c r="E46" s="20"/>
      <c r="F46" s="20"/>
    </row>
    <row r="47" spans="1:9" ht="15">
      <c r="B47" s="17"/>
      <c r="C47" s="20"/>
      <c r="D47" s="20"/>
      <c r="E47" s="20"/>
      <c r="F47" s="20"/>
    </row>
  </sheetData>
  <mergeCells count="20">
    <mergeCell ref="A41:B41"/>
    <mergeCell ref="A4:B4"/>
    <mergeCell ref="C4:D4"/>
    <mergeCell ref="E4:F4"/>
    <mergeCell ref="G4:H4"/>
    <mergeCell ref="A5:B5"/>
    <mergeCell ref="G5:H5"/>
    <mergeCell ref="A6:B6"/>
    <mergeCell ref="A7:B7"/>
    <mergeCell ref="A8:B8"/>
    <mergeCell ref="A9:B9"/>
    <mergeCell ref="A40:B40"/>
    <mergeCell ref="A1:B1"/>
    <mergeCell ref="C1:H1"/>
    <mergeCell ref="A2:B2"/>
    <mergeCell ref="C2:H2"/>
    <mergeCell ref="A3:B3"/>
    <mergeCell ref="C3:D3"/>
    <mergeCell ref="E3:F3"/>
    <mergeCell ref="G3:H3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1"/>
  <sheetViews>
    <sheetView workbookViewId="0">
      <selection activeCell="D16" sqref="D16"/>
    </sheetView>
  </sheetViews>
  <sheetFormatPr defaultRowHeight="16.149999999999999"/>
  <cols>
    <col min="1" max="1" width="3.46484375" customWidth="1"/>
    <col min="2" max="2" width="16.59765625" bestFit="1" customWidth="1"/>
    <col min="3" max="3" width="12.3984375" customWidth="1"/>
    <col min="4" max="4" width="54.46484375" customWidth="1"/>
  </cols>
  <sheetData>
    <row r="2" spans="2:4" ht="23.45" customHeight="1">
      <c r="B2" s="223" t="s">
        <v>122</v>
      </c>
      <c r="C2" s="223" t="s">
        <v>123</v>
      </c>
      <c r="D2" s="223" t="s">
        <v>124</v>
      </c>
    </row>
    <row r="3" spans="2:4">
      <c r="B3" s="224" t="s">
        <v>159</v>
      </c>
      <c r="C3" s="227">
        <v>44064</v>
      </c>
      <c r="D3" s="225" t="s">
        <v>161</v>
      </c>
    </row>
    <row r="4" spans="2:4">
      <c r="B4" s="224" t="s">
        <v>160</v>
      </c>
      <c r="C4" s="227">
        <v>44064</v>
      </c>
      <c r="D4" s="226" t="s">
        <v>162</v>
      </c>
    </row>
    <row r="5" spans="2:4">
      <c r="B5" s="224" t="s">
        <v>196</v>
      </c>
      <c r="C5" s="227">
        <v>44068</v>
      </c>
      <c r="D5" s="226" t="s">
        <v>198</v>
      </c>
    </row>
    <row r="6" spans="2:4">
      <c r="B6" s="224" t="s">
        <v>189</v>
      </c>
      <c r="C6" s="227">
        <v>44068</v>
      </c>
      <c r="D6" s="226" t="s">
        <v>197</v>
      </c>
    </row>
    <row r="7" spans="2:4">
      <c r="B7" s="224" t="s">
        <v>205</v>
      </c>
      <c r="C7" s="227">
        <v>44081</v>
      </c>
      <c r="D7" s="226" t="s">
        <v>207</v>
      </c>
    </row>
    <row r="8" spans="2:4">
      <c r="B8" s="224" t="s">
        <v>206</v>
      </c>
      <c r="C8" s="227">
        <v>44082</v>
      </c>
      <c r="D8" s="226" t="s">
        <v>208</v>
      </c>
    </row>
    <row r="9" spans="2:4">
      <c r="B9" s="224" t="s">
        <v>213</v>
      </c>
      <c r="C9" s="227">
        <v>44081</v>
      </c>
      <c r="D9" s="269" t="s">
        <v>217</v>
      </c>
    </row>
    <row r="10" spans="2:4">
      <c r="B10" s="224" t="s">
        <v>214</v>
      </c>
      <c r="C10" s="227">
        <v>44081</v>
      </c>
      <c r="D10" s="269" t="s">
        <v>218</v>
      </c>
    </row>
    <row r="11" spans="2:4" ht="26.25">
      <c r="B11" s="268" t="s">
        <v>215</v>
      </c>
      <c r="C11" s="227">
        <v>44081</v>
      </c>
      <c r="D11" s="269" t="s">
        <v>216</v>
      </c>
    </row>
    <row r="12" spans="2:4" ht="26.25">
      <c r="B12" s="268" t="s">
        <v>228</v>
      </c>
      <c r="C12" s="227">
        <v>44088</v>
      </c>
      <c r="D12" s="269" t="s">
        <v>245</v>
      </c>
    </row>
    <row r="13" spans="2:4">
      <c r="B13" s="268" t="s">
        <v>242</v>
      </c>
      <c r="C13" s="227">
        <v>44091</v>
      </c>
      <c r="D13" s="269" t="s">
        <v>243</v>
      </c>
    </row>
    <row r="14" spans="2:4">
      <c r="B14" s="268" t="s">
        <v>231</v>
      </c>
      <c r="C14" s="227">
        <v>44091</v>
      </c>
      <c r="D14" s="269" t="s">
        <v>244</v>
      </c>
    </row>
    <row r="15" spans="2:4">
      <c r="B15" s="268" t="s">
        <v>231</v>
      </c>
      <c r="C15" s="227">
        <v>44092</v>
      </c>
      <c r="D15" s="269" t="s">
        <v>229</v>
      </c>
    </row>
    <row r="16" spans="2:4">
      <c r="B16" s="268" t="s">
        <v>232</v>
      </c>
      <c r="C16" s="227">
        <v>44092</v>
      </c>
      <c r="D16" s="269" t="s">
        <v>230</v>
      </c>
    </row>
    <row r="17" spans="3:3">
      <c r="C17" s="228"/>
    </row>
    <row r="18" spans="3:3">
      <c r="C18" s="228"/>
    </row>
    <row r="19" spans="3:3">
      <c r="C19" s="228"/>
    </row>
    <row r="20" spans="3:3">
      <c r="C20" s="228"/>
    </row>
    <row r="21" spans="3:3">
      <c r="C21" s="222"/>
    </row>
  </sheetData>
  <autoFilter ref="B2:D2">
    <sortState ref="B3:D6">
      <sortCondition ref="C2:C6"/>
    </sortState>
  </autoFilter>
  <phoneticPr fontId="3" type="noConversion"/>
  <hyperlinks>
    <hyperlink ref="D5" r:id="rId1"/>
    <hyperlink ref="D7" r:id="rId2"/>
    <hyperlink ref="D8" display="https://www.facebook.com/CK101bang/posts/1436004819931263?__xts__[0]=68.ARCUQ44PSyHy_z6J8SeVQo1T5ONCZZxexppyPX7qqY8oYI17ZfabmAP0J_bUtAc03zGdMpx3RwsiVP69cfqnBtfwcTKVvuTgq7mkaMlz7bzbJQyd-SEv8Oy-O2mhCSm5LiYC4CDXihqnSs1yueA0SYlRBtiJNdZbS_vJnjT70z377OYRZt_Ts2q"/>
    <hyperlink ref="D11" r:id="rId3"/>
    <hyperlink ref="D9" r:id="rId4"/>
    <hyperlink ref="D10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7"/>
  <sheetViews>
    <sheetView showGridLines="0" zoomScale="70" zoomScaleNormal="70" workbookViewId="0">
      <pane xSplit="2" ySplit="9" topLeftCell="O45" activePane="bottomRight" state="frozen"/>
      <selection activeCell="C5" activeCellId="2" sqref="I5 F5 C5"/>
      <selection pane="topRight" activeCell="C5" activeCellId="2" sqref="I5 F5 C5"/>
      <selection pane="bottomLeft" activeCell="C5" activeCellId="2" sqref="I5 F5 C5"/>
      <selection pane="bottomRight" activeCell="X56" sqref="X56"/>
    </sheetView>
  </sheetViews>
  <sheetFormatPr defaultColWidth="12.3984375" defaultRowHeight="13.5"/>
  <cols>
    <col min="1" max="2" width="12.3984375" style="12" customWidth="1"/>
    <col min="3" max="3" width="20.1328125" style="12" bestFit="1" customWidth="1"/>
    <col min="4" max="4" width="13.86328125" style="12" customWidth="1"/>
    <col min="5" max="5" width="17.19921875" style="12" bestFit="1" customWidth="1"/>
    <col min="6" max="6" width="12.3984375" style="19" customWidth="1"/>
    <col min="7" max="7" width="17.59765625" style="12" customWidth="1"/>
    <col min="8" max="8" width="12.59765625" style="12" customWidth="1"/>
    <col min="9" max="9" width="12.3984375" style="19" customWidth="1"/>
    <col min="10" max="10" width="16.73046875" style="12" customWidth="1"/>
    <col min="11" max="11" width="12.1328125" style="12" customWidth="1"/>
    <col min="12" max="12" width="12.3984375" style="19" customWidth="1"/>
    <col min="13" max="13" width="17.59765625" style="12" customWidth="1"/>
    <col min="14" max="14" width="16.73046875" style="12" customWidth="1"/>
    <col min="15" max="15" width="12.1328125" style="12" customWidth="1"/>
    <col min="16" max="16" width="14.6640625" style="12" bestFit="1" customWidth="1"/>
    <col min="17" max="17" width="12.3984375" style="19" customWidth="1"/>
    <col min="18" max="18" width="17.59765625" style="12" customWidth="1"/>
    <col min="19" max="19" width="12.59765625" style="12" customWidth="1"/>
    <col min="20" max="20" width="14.6640625" style="12" bestFit="1" customWidth="1"/>
    <col min="21" max="21" width="12.3984375" style="19" customWidth="1"/>
    <col min="22" max="22" width="19" style="12" bestFit="1" customWidth="1"/>
    <col min="23" max="23" width="12.1328125" style="12" customWidth="1"/>
    <col min="24" max="24" width="14.6640625" style="12" bestFit="1" customWidth="1"/>
    <col min="25" max="25" width="12.3984375" style="19" customWidth="1"/>
    <col min="26" max="26" width="18.59765625" style="12" customWidth="1"/>
    <col min="27" max="27" width="12.3984375" style="12" customWidth="1"/>
    <col min="28" max="28" width="17.19921875" style="12" bestFit="1" customWidth="1"/>
    <col min="29" max="29" width="12.3984375" style="19" customWidth="1"/>
    <col min="30" max="266" width="12.3984375" style="12"/>
    <col min="267" max="268" width="12.3984375" style="12" customWidth="1"/>
    <col min="269" max="269" width="20.1328125" style="12" bestFit="1" customWidth="1"/>
    <col min="270" max="270" width="12.86328125" style="12" bestFit="1" customWidth="1"/>
    <col min="271" max="271" width="12.3984375" style="12" customWidth="1"/>
    <col min="272" max="272" width="20.1328125" style="12" bestFit="1" customWidth="1"/>
    <col min="273" max="273" width="12.86328125" style="12" bestFit="1" customWidth="1"/>
    <col min="274" max="274" width="12.3984375" style="12" customWidth="1"/>
    <col min="275" max="275" width="20.1328125" style="12" bestFit="1" customWidth="1"/>
    <col min="276" max="276" width="12.86328125" style="12" bestFit="1" customWidth="1"/>
    <col min="277" max="277" width="12.3984375" style="12" customWidth="1"/>
    <col min="278" max="278" width="20.1328125" style="12" bestFit="1" customWidth="1"/>
    <col min="279" max="279" width="13.86328125" style="12" customWidth="1"/>
    <col min="280" max="280" width="12.86328125" style="12" bestFit="1" customWidth="1"/>
    <col min="281" max="281" width="12.3984375" style="12" customWidth="1"/>
    <col min="282" max="282" width="18.59765625" style="12" customWidth="1"/>
    <col min="283" max="285" width="12.3984375" style="12" customWidth="1"/>
    <col min="286" max="522" width="12.3984375" style="12"/>
    <col min="523" max="524" width="12.3984375" style="12" customWidth="1"/>
    <col min="525" max="525" width="20.1328125" style="12" bestFit="1" customWidth="1"/>
    <col min="526" max="526" width="12.86328125" style="12" bestFit="1" customWidth="1"/>
    <col min="527" max="527" width="12.3984375" style="12" customWidth="1"/>
    <col min="528" max="528" width="20.1328125" style="12" bestFit="1" customWidth="1"/>
    <col min="529" max="529" width="12.86328125" style="12" bestFit="1" customWidth="1"/>
    <col min="530" max="530" width="12.3984375" style="12" customWidth="1"/>
    <col min="531" max="531" width="20.1328125" style="12" bestFit="1" customWidth="1"/>
    <col min="532" max="532" width="12.86328125" style="12" bestFit="1" customWidth="1"/>
    <col min="533" max="533" width="12.3984375" style="12" customWidth="1"/>
    <col min="534" max="534" width="20.1328125" style="12" bestFit="1" customWidth="1"/>
    <col min="535" max="535" width="13.86328125" style="12" customWidth="1"/>
    <col min="536" max="536" width="12.86328125" style="12" bestFit="1" customWidth="1"/>
    <col min="537" max="537" width="12.3984375" style="12" customWidth="1"/>
    <col min="538" max="538" width="18.59765625" style="12" customWidth="1"/>
    <col min="539" max="541" width="12.3984375" style="12" customWidth="1"/>
    <col min="542" max="778" width="12.3984375" style="12"/>
    <col min="779" max="780" width="12.3984375" style="12" customWidth="1"/>
    <col min="781" max="781" width="20.1328125" style="12" bestFit="1" customWidth="1"/>
    <col min="782" max="782" width="12.86328125" style="12" bestFit="1" customWidth="1"/>
    <col min="783" max="783" width="12.3984375" style="12" customWidth="1"/>
    <col min="784" max="784" width="20.1328125" style="12" bestFit="1" customWidth="1"/>
    <col min="785" max="785" width="12.86328125" style="12" bestFit="1" customWidth="1"/>
    <col min="786" max="786" width="12.3984375" style="12" customWidth="1"/>
    <col min="787" max="787" width="20.1328125" style="12" bestFit="1" customWidth="1"/>
    <col min="788" max="788" width="12.86328125" style="12" bestFit="1" customWidth="1"/>
    <col min="789" max="789" width="12.3984375" style="12" customWidth="1"/>
    <col min="790" max="790" width="20.1328125" style="12" bestFit="1" customWidth="1"/>
    <col min="791" max="791" width="13.86328125" style="12" customWidth="1"/>
    <col min="792" max="792" width="12.86328125" style="12" bestFit="1" customWidth="1"/>
    <col min="793" max="793" width="12.3984375" style="12" customWidth="1"/>
    <col min="794" max="794" width="18.59765625" style="12" customWidth="1"/>
    <col min="795" max="797" width="12.3984375" style="12" customWidth="1"/>
    <col min="798" max="1034" width="12.3984375" style="12"/>
    <col min="1035" max="1036" width="12.3984375" style="12" customWidth="1"/>
    <col min="1037" max="1037" width="20.1328125" style="12" bestFit="1" customWidth="1"/>
    <col min="1038" max="1038" width="12.86328125" style="12" bestFit="1" customWidth="1"/>
    <col min="1039" max="1039" width="12.3984375" style="12" customWidth="1"/>
    <col min="1040" max="1040" width="20.1328125" style="12" bestFit="1" customWidth="1"/>
    <col min="1041" max="1041" width="12.86328125" style="12" bestFit="1" customWidth="1"/>
    <col min="1042" max="1042" width="12.3984375" style="12" customWidth="1"/>
    <col min="1043" max="1043" width="20.1328125" style="12" bestFit="1" customWidth="1"/>
    <col min="1044" max="1044" width="12.86328125" style="12" bestFit="1" customWidth="1"/>
    <col min="1045" max="1045" width="12.3984375" style="12" customWidth="1"/>
    <col min="1046" max="1046" width="20.1328125" style="12" bestFit="1" customWidth="1"/>
    <col min="1047" max="1047" width="13.86328125" style="12" customWidth="1"/>
    <col min="1048" max="1048" width="12.86328125" style="12" bestFit="1" customWidth="1"/>
    <col min="1049" max="1049" width="12.3984375" style="12" customWidth="1"/>
    <col min="1050" max="1050" width="18.59765625" style="12" customWidth="1"/>
    <col min="1051" max="1053" width="12.3984375" style="12" customWidth="1"/>
    <col min="1054" max="1290" width="12.3984375" style="12"/>
    <col min="1291" max="1292" width="12.3984375" style="12" customWidth="1"/>
    <col min="1293" max="1293" width="20.1328125" style="12" bestFit="1" customWidth="1"/>
    <col min="1294" max="1294" width="12.86328125" style="12" bestFit="1" customWidth="1"/>
    <col min="1295" max="1295" width="12.3984375" style="12" customWidth="1"/>
    <col min="1296" max="1296" width="20.1328125" style="12" bestFit="1" customWidth="1"/>
    <col min="1297" max="1297" width="12.86328125" style="12" bestFit="1" customWidth="1"/>
    <col min="1298" max="1298" width="12.3984375" style="12" customWidth="1"/>
    <col min="1299" max="1299" width="20.1328125" style="12" bestFit="1" customWidth="1"/>
    <col min="1300" max="1300" width="12.86328125" style="12" bestFit="1" customWidth="1"/>
    <col min="1301" max="1301" width="12.3984375" style="12" customWidth="1"/>
    <col min="1302" max="1302" width="20.1328125" style="12" bestFit="1" customWidth="1"/>
    <col min="1303" max="1303" width="13.86328125" style="12" customWidth="1"/>
    <col min="1304" max="1304" width="12.86328125" style="12" bestFit="1" customWidth="1"/>
    <col min="1305" max="1305" width="12.3984375" style="12" customWidth="1"/>
    <col min="1306" max="1306" width="18.59765625" style="12" customWidth="1"/>
    <col min="1307" max="1309" width="12.3984375" style="12" customWidth="1"/>
    <col min="1310" max="1546" width="12.3984375" style="12"/>
    <col min="1547" max="1548" width="12.3984375" style="12" customWidth="1"/>
    <col min="1549" max="1549" width="20.1328125" style="12" bestFit="1" customWidth="1"/>
    <col min="1550" max="1550" width="12.86328125" style="12" bestFit="1" customWidth="1"/>
    <col min="1551" max="1551" width="12.3984375" style="12" customWidth="1"/>
    <col min="1552" max="1552" width="20.1328125" style="12" bestFit="1" customWidth="1"/>
    <col min="1553" max="1553" width="12.86328125" style="12" bestFit="1" customWidth="1"/>
    <col min="1554" max="1554" width="12.3984375" style="12" customWidth="1"/>
    <col min="1555" max="1555" width="20.1328125" style="12" bestFit="1" customWidth="1"/>
    <col min="1556" max="1556" width="12.86328125" style="12" bestFit="1" customWidth="1"/>
    <col min="1557" max="1557" width="12.3984375" style="12" customWidth="1"/>
    <col min="1558" max="1558" width="20.1328125" style="12" bestFit="1" customWidth="1"/>
    <col min="1559" max="1559" width="13.86328125" style="12" customWidth="1"/>
    <col min="1560" max="1560" width="12.86328125" style="12" bestFit="1" customWidth="1"/>
    <col min="1561" max="1561" width="12.3984375" style="12" customWidth="1"/>
    <col min="1562" max="1562" width="18.59765625" style="12" customWidth="1"/>
    <col min="1563" max="1565" width="12.3984375" style="12" customWidth="1"/>
    <col min="1566" max="1802" width="12.3984375" style="12"/>
    <col min="1803" max="1804" width="12.3984375" style="12" customWidth="1"/>
    <col min="1805" max="1805" width="20.1328125" style="12" bestFit="1" customWidth="1"/>
    <col min="1806" max="1806" width="12.86328125" style="12" bestFit="1" customWidth="1"/>
    <col min="1807" max="1807" width="12.3984375" style="12" customWidth="1"/>
    <col min="1808" max="1808" width="20.1328125" style="12" bestFit="1" customWidth="1"/>
    <col min="1809" max="1809" width="12.86328125" style="12" bestFit="1" customWidth="1"/>
    <col min="1810" max="1810" width="12.3984375" style="12" customWidth="1"/>
    <col min="1811" max="1811" width="20.1328125" style="12" bestFit="1" customWidth="1"/>
    <col min="1812" max="1812" width="12.86328125" style="12" bestFit="1" customWidth="1"/>
    <col min="1813" max="1813" width="12.3984375" style="12" customWidth="1"/>
    <col min="1814" max="1814" width="20.1328125" style="12" bestFit="1" customWidth="1"/>
    <col min="1815" max="1815" width="13.86328125" style="12" customWidth="1"/>
    <col min="1816" max="1816" width="12.86328125" style="12" bestFit="1" customWidth="1"/>
    <col min="1817" max="1817" width="12.3984375" style="12" customWidth="1"/>
    <col min="1818" max="1818" width="18.59765625" style="12" customWidth="1"/>
    <col min="1819" max="1821" width="12.3984375" style="12" customWidth="1"/>
    <col min="1822" max="2058" width="12.3984375" style="12"/>
    <col min="2059" max="2060" width="12.3984375" style="12" customWidth="1"/>
    <col min="2061" max="2061" width="20.1328125" style="12" bestFit="1" customWidth="1"/>
    <col min="2062" max="2062" width="12.86328125" style="12" bestFit="1" customWidth="1"/>
    <col min="2063" max="2063" width="12.3984375" style="12" customWidth="1"/>
    <col min="2064" max="2064" width="20.1328125" style="12" bestFit="1" customWidth="1"/>
    <col min="2065" max="2065" width="12.86328125" style="12" bestFit="1" customWidth="1"/>
    <col min="2066" max="2066" width="12.3984375" style="12" customWidth="1"/>
    <col min="2067" max="2067" width="20.1328125" style="12" bestFit="1" customWidth="1"/>
    <col min="2068" max="2068" width="12.86328125" style="12" bestFit="1" customWidth="1"/>
    <col min="2069" max="2069" width="12.3984375" style="12" customWidth="1"/>
    <col min="2070" max="2070" width="20.1328125" style="12" bestFit="1" customWidth="1"/>
    <col min="2071" max="2071" width="13.86328125" style="12" customWidth="1"/>
    <col min="2072" max="2072" width="12.86328125" style="12" bestFit="1" customWidth="1"/>
    <col min="2073" max="2073" width="12.3984375" style="12" customWidth="1"/>
    <col min="2074" max="2074" width="18.59765625" style="12" customWidth="1"/>
    <col min="2075" max="2077" width="12.3984375" style="12" customWidth="1"/>
    <col min="2078" max="2314" width="12.3984375" style="12"/>
    <col min="2315" max="2316" width="12.3984375" style="12" customWidth="1"/>
    <col min="2317" max="2317" width="20.1328125" style="12" bestFit="1" customWidth="1"/>
    <col min="2318" max="2318" width="12.86328125" style="12" bestFit="1" customWidth="1"/>
    <col min="2319" max="2319" width="12.3984375" style="12" customWidth="1"/>
    <col min="2320" max="2320" width="20.1328125" style="12" bestFit="1" customWidth="1"/>
    <col min="2321" max="2321" width="12.86328125" style="12" bestFit="1" customWidth="1"/>
    <col min="2322" max="2322" width="12.3984375" style="12" customWidth="1"/>
    <col min="2323" max="2323" width="20.1328125" style="12" bestFit="1" customWidth="1"/>
    <col min="2324" max="2324" width="12.86328125" style="12" bestFit="1" customWidth="1"/>
    <col min="2325" max="2325" width="12.3984375" style="12" customWidth="1"/>
    <col min="2326" max="2326" width="20.1328125" style="12" bestFit="1" customWidth="1"/>
    <col min="2327" max="2327" width="13.86328125" style="12" customWidth="1"/>
    <col min="2328" max="2328" width="12.86328125" style="12" bestFit="1" customWidth="1"/>
    <col min="2329" max="2329" width="12.3984375" style="12" customWidth="1"/>
    <col min="2330" max="2330" width="18.59765625" style="12" customWidth="1"/>
    <col min="2331" max="2333" width="12.3984375" style="12" customWidth="1"/>
    <col min="2334" max="2570" width="12.3984375" style="12"/>
    <col min="2571" max="2572" width="12.3984375" style="12" customWidth="1"/>
    <col min="2573" max="2573" width="20.1328125" style="12" bestFit="1" customWidth="1"/>
    <col min="2574" max="2574" width="12.86328125" style="12" bestFit="1" customWidth="1"/>
    <col min="2575" max="2575" width="12.3984375" style="12" customWidth="1"/>
    <col min="2576" max="2576" width="20.1328125" style="12" bestFit="1" customWidth="1"/>
    <col min="2577" max="2577" width="12.86328125" style="12" bestFit="1" customWidth="1"/>
    <col min="2578" max="2578" width="12.3984375" style="12" customWidth="1"/>
    <col min="2579" max="2579" width="20.1328125" style="12" bestFit="1" customWidth="1"/>
    <col min="2580" max="2580" width="12.86328125" style="12" bestFit="1" customWidth="1"/>
    <col min="2581" max="2581" width="12.3984375" style="12" customWidth="1"/>
    <col min="2582" max="2582" width="20.1328125" style="12" bestFit="1" customWidth="1"/>
    <col min="2583" max="2583" width="13.86328125" style="12" customWidth="1"/>
    <col min="2584" max="2584" width="12.86328125" style="12" bestFit="1" customWidth="1"/>
    <col min="2585" max="2585" width="12.3984375" style="12" customWidth="1"/>
    <col min="2586" max="2586" width="18.59765625" style="12" customWidth="1"/>
    <col min="2587" max="2589" width="12.3984375" style="12" customWidth="1"/>
    <col min="2590" max="2826" width="12.3984375" style="12"/>
    <col min="2827" max="2828" width="12.3984375" style="12" customWidth="1"/>
    <col min="2829" max="2829" width="20.1328125" style="12" bestFit="1" customWidth="1"/>
    <col min="2830" max="2830" width="12.86328125" style="12" bestFit="1" customWidth="1"/>
    <col min="2831" max="2831" width="12.3984375" style="12" customWidth="1"/>
    <col min="2832" max="2832" width="20.1328125" style="12" bestFit="1" customWidth="1"/>
    <col min="2833" max="2833" width="12.86328125" style="12" bestFit="1" customWidth="1"/>
    <col min="2834" max="2834" width="12.3984375" style="12" customWidth="1"/>
    <col min="2835" max="2835" width="20.1328125" style="12" bestFit="1" customWidth="1"/>
    <col min="2836" max="2836" width="12.86328125" style="12" bestFit="1" customWidth="1"/>
    <col min="2837" max="2837" width="12.3984375" style="12" customWidth="1"/>
    <col min="2838" max="2838" width="20.1328125" style="12" bestFit="1" customWidth="1"/>
    <col min="2839" max="2839" width="13.86328125" style="12" customWidth="1"/>
    <col min="2840" max="2840" width="12.86328125" style="12" bestFit="1" customWidth="1"/>
    <col min="2841" max="2841" width="12.3984375" style="12" customWidth="1"/>
    <col min="2842" max="2842" width="18.59765625" style="12" customWidth="1"/>
    <col min="2843" max="2845" width="12.3984375" style="12" customWidth="1"/>
    <col min="2846" max="3082" width="12.3984375" style="12"/>
    <col min="3083" max="3084" width="12.3984375" style="12" customWidth="1"/>
    <col min="3085" max="3085" width="20.1328125" style="12" bestFit="1" customWidth="1"/>
    <col min="3086" max="3086" width="12.86328125" style="12" bestFit="1" customWidth="1"/>
    <col min="3087" max="3087" width="12.3984375" style="12" customWidth="1"/>
    <col min="3088" max="3088" width="20.1328125" style="12" bestFit="1" customWidth="1"/>
    <col min="3089" max="3089" width="12.86328125" style="12" bestFit="1" customWidth="1"/>
    <col min="3090" max="3090" width="12.3984375" style="12" customWidth="1"/>
    <col min="3091" max="3091" width="20.1328125" style="12" bestFit="1" customWidth="1"/>
    <col min="3092" max="3092" width="12.86328125" style="12" bestFit="1" customWidth="1"/>
    <col min="3093" max="3093" width="12.3984375" style="12" customWidth="1"/>
    <col min="3094" max="3094" width="20.1328125" style="12" bestFit="1" customWidth="1"/>
    <col min="3095" max="3095" width="13.86328125" style="12" customWidth="1"/>
    <col min="3096" max="3096" width="12.86328125" style="12" bestFit="1" customWidth="1"/>
    <col min="3097" max="3097" width="12.3984375" style="12" customWidth="1"/>
    <col min="3098" max="3098" width="18.59765625" style="12" customWidth="1"/>
    <col min="3099" max="3101" width="12.3984375" style="12" customWidth="1"/>
    <col min="3102" max="3338" width="12.3984375" style="12"/>
    <col min="3339" max="3340" width="12.3984375" style="12" customWidth="1"/>
    <col min="3341" max="3341" width="20.1328125" style="12" bestFit="1" customWidth="1"/>
    <col min="3342" max="3342" width="12.86328125" style="12" bestFit="1" customWidth="1"/>
    <col min="3343" max="3343" width="12.3984375" style="12" customWidth="1"/>
    <col min="3344" max="3344" width="20.1328125" style="12" bestFit="1" customWidth="1"/>
    <col min="3345" max="3345" width="12.86328125" style="12" bestFit="1" customWidth="1"/>
    <col min="3346" max="3346" width="12.3984375" style="12" customWidth="1"/>
    <col min="3347" max="3347" width="20.1328125" style="12" bestFit="1" customWidth="1"/>
    <col min="3348" max="3348" width="12.86328125" style="12" bestFit="1" customWidth="1"/>
    <col min="3349" max="3349" width="12.3984375" style="12" customWidth="1"/>
    <col min="3350" max="3350" width="20.1328125" style="12" bestFit="1" customWidth="1"/>
    <col min="3351" max="3351" width="13.86328125" style="12" customWidth="1"/>
    <col min="3352" max="3352" width="12.86328125" style="12" bestFit="1" customWidth="1"/>
    <col min="3353" max="3353" width="12.3984375" style="12" customWidth="1"/>
    <col min="3354" max="3354" width="18.59765625" style="12" customWidth="1"/>
    <col min="3355" max="3357" width="12.3984375" style="12" customWidth="1"/>
    <col min="3358" max="3594" width="12.3984375" style="12"/>
    <col min="3595" max="3596" width="12.3984375" style="12" customWidth="1"/>
    <col min="3597" max="3597" width="20.1328125" style="12" bestFit="1" customWidth="1"/>
    <col min="3598" max="3598" width="12.86328125" style="12" bestFit="1" customWidth="1"/>
    <col min="3599" max="3599" width="12.3984375" style="12" customWidth="1"/>
    <col min="3600" max="3600" width="20.1328125" style="12" bestFit="1" customWidth="1"/>
    <col min="3601" max="3601" width="12.86328125" style="12" bestFit="1" customWidth="1"/>
    <col min="3602" max="3602" width="12.3984375" style="12" customWidth="1"/>
    <col min="3603" max="3603" width="20.1328125" style="12" bestFit="1" customWidth="1"/>
    <col min="3604" max="3604" width="12.86328125" style="12" bestFit="1" customWidth="1"/>
    <col min="3605" max="3605" width="12.3984375" style="12" customWidth="1"/>
    <col min="3606" max="3606" width="20.1328125" style="12" bestFit="1" customWidth="1"/>
    <col min="3607" max="3607" width="13.86328125" style="12" customWidth="1"/>
    <col min="3608" max="3608" width="12.86328125" style="12" bestFit="1" customWidth="1"/>
    <col min="3609" max="3609" width="12.3984375" style="12" customWidth="1"/>
    <col min="3610" max="3610" width="18.59765625" style="12" customWidth="1"/>
    <col min="3611" max="3613" width="12.3984375" style="12" customWidth="1"/>
    <col min="3614" max="3850" width="12.3984375" style="12"/>
    <col min="3851" max="3852" width="12.3984375" style="12" customWidth="1"/>
    <col min="3853" max="3853" width="20.1328125" style="12" bestFit="1" customWidth="1"/>
    <col min="3854" max="3854" width="12.86328125" style="12" bestFit="1" customWidth="1"/>
    <col min="3855" max="3855" width="12.3984375" style="12" customWidth="1"/>
    <col min="3856" max="3856" width="20.1328125" style="12" bestFit="1" customWidth="1"/>
    <col min="3857" max="3857" width="12.86328125" style="12" bestFit="1" customWidth="1"/>
    <col min="3858" max="3858" width="12.3984375" style="12" customWidth="1"/>
    <col min="3859" max="3859" width="20.1328125" style="12" bestFit="1" customWidth="1"/>
    <col min="3860" max="3860" width="12.86328125" style="12" bestFit="1" customWidth="1"/>
    <col min="3861" max="3861" width="12.3984375" style="12" customWidth="1"/>
    <col min="3862" max="3862" width="20.1328125" style="12" bestFit="1" customWidth="1"/>
    <col min="3863" max="3863" width="13.86328125" style="12" customWidth="1"/>
    <col min="3864" max="3864" width="12.86328125" style="12" bestFit="1" customWidth="1"/>
    <col min="3865" max="3865" width="12.3984375" style="12" customWidth="1"/>
    <col min="3866" max="3866" width="18.59765625" style="12" customWidth="1"/>
    <col min="3867" max="3869" width="12.3984375" style="12" customWidth="1"/>
    <col min="3870" max="4106" width="12.3984375" style="12"/>
    <col min="4107" max="4108" width="12.3984375" style="12" customWidth="1"/>
    <col min="4109" max="4109" width="20.1328125" style="12" bestFit="1" customWidth="1"/>
    <col min="4110" max="4110" width="12.86328125" style="12" bestFit="1" customWidth="1"/>
    <col min="4111" max="4111" width="12.3984375" style="12" customWidth="1"/>
    <col min="4112" max="4112" width="20.1328125" style="12" bestFit="1" customWidth="1"/>
    <col min="4113" max="4113" width="12.86328125" style="12" bestFit="1" customWidth="1"/>
    <col min="4114" max="4114" width="12.3984375" style="12" customWidth="1"/>
    <col min="4115" max="4115" width="20.1328125" style="12" bestFit="1" customWidth="1"/>
    <col min="4116" max="4116" width="12.86328125" style="12" bestFit="1" customWidth="1"/>
    <col min="4117" max="4117" width="12.3984375" style="12" customWidth="1"/>
    <col min="4118" max="4118" width="20.1328125" style="12" bestFit="1" customWidth="1"/>
    <col min="4119" max="4119" width="13.86328125" style="12" customWidth="1"/>
    <col min="4120" max="4120" width="12.86328125" style="12" bestFit="1" customWidth="1"/>
    <col min="4121" max="4121" width="12.3984375" style="12" customWidth="1"/>
    <col min="4122" max="4122" width="18.59765625" style="12" customWidth="1"/>
    <col min="4123" max="4125" width="12.3984375" style="12" customWidth="1"/>
    <col min="4126" max="4362" width="12.3984375" style="12"/>
    <col min="4363" max="4364" width="12.3984375" style="12" customWidth="1"/>
    <col min="4365" max="4365" width="20.1328125" style="12" bestFit="1" customWidth="1"/>
    <col min="4366" max="4366" width="12.86328125" style="12" bestFit="1" customWidth="1"/>
    <col min="4367" max="4367" width="12.3984375" style="12" customWidth="1"/>
    <col min="4368" max="4368" width="20.1328125" style="12" bestFit="1" customWidth="1"/>
    <col min="4369" max="4369" width="12.86328125" style="12" bestFit="1" customWidth="1"/>
    <col min="4370" max="4370" width="12.3984375" style="12" customWidth="1"/>
    <col min="4371" max="4371" width="20.1328125" style="12" bestFit="1" customWidth="1"/>
    <col min="4372" max="4372" width="12.86328125" style="12" bestFit="1" customWidth="1"/>
    <col min="4373" max="4373" width="12.3984375" style="12" customWidth="1"/>
    <col min="4374" max="4374" width="20.1328125" style="12" bestFit="1" customWidth="1"/>
    <col min="4375" max="4375" width="13.86328125" style="12" customWidth="1"/>
    <col min="4376" max="4376" width="12.86328125" style="12" bestFit="1" customWidth="1"/>
    <col min="4377" max="4377" width="12.3984375" style="12" customWidth="1"/>
    <col min="4378" max="4378" width="18.59765625" style="12" customWidth="1"/>
    <col min="4379" max="4381" width="12.3984375" style="12" customWidth="1"/>
    <col min="4382" max="4618" width="12.3984375" style="12"/>
    <col min="4619" max="4620" width="12.3984375" style="12" customWidth="1"/>
    <col min="4621" max="4621" width="20.1328125" style="12" bestFit="1" customWidth="1"/>
    <col min="4622" max="4622" width="12.86328125" style="12" bestFit="1" customWidth="1"/>
    <col min="4623" max="4623" width="12.3984375" style="12" customWidth="1"/>
    <col min="4624" max="4624" width="20.1328125" style="12" bestFit="1" customWidth="1"/>
    <col min="4625" max="4625" width="12.86328125" style="12" bestFit="1" customWidth="1"/>
    <col min="4626" max="4626" width="12.3984375" style="12" customWidth="1"/>
    <col min="4627" max="4627" width="20.1328125" style="12" bestFit="1" customWidth="1"/>
    <col min="4628" max="4628" width="12.86328125" style="12" bestFit="1" customWidth="1"/>
    <col min="4629" max="4629" width="12.3984375" style="12" customWidth="1"/>
    <col min="4630" max="4630" width="20.1328125" style="12" bestFit="1" customWidth="1"/>
    <col min="4631" max="4631" width="13.86328125" style="12" customWidth="1"/>
    <col min="4632" max="4632" width="12.86328125" style="12" bestFit="1" customWidth="1"/>
    <col min="4633" max="4633" width="12.3984375" style="12" customWidth="1"/>
    <col min="4634" max="4634" width="18.59765625" style="12" customWidth="1"/>
    <col min="4635" max="4637" width="12.3984375" style="12" customWidth="1"/>
    <col min="4638" max="4874" width="12.3984375" style="12"/>
    <col min="4875" max="4876" width="12.3984375" style="12" customWidth="1"/>
    <col min="4877" max="4877" width="20.1328125" style="12" bestFit="1" customWidth="1"/>
    <col min="4878" max="4878" width="12.86328125" style="12" bestFit="1" customWidth="1"/>
    <col min="4879" max="4879" width="12.3984375" style="12" customWidth="1"/>
    <col min="4880" max="4880" width="20.1328125" style="12" bestFit="1" customWidth="1"/>
    <col min="4881" max="4881" width="12.86328125" style="12" bestFit="1" customWidth="1"/>
    <col min="4882" max="4882" width="12.3984375" style="12" customWidth="1"/>
    <col min="4883" max="4883" width="20.1328125" style="12" bestFit="1" customWidth="1"/>
    <col min="4884" max="4884" width="12.86328125" style="12" bestFit="1" customWidth="1"/>
    <col min="4885" max="4885" width="12.3984375" style="12" customWidth="1"/>
    <col min="4886" max="4886" width="20.1328125" style="12" bestFit="1" customWidth="1"/>
    <col min="4887" max="4887" width="13.86328125" style="12" customWidth="1"/>
    <col min="4888" max="4888" width="12.86328125" style="12" bestFit="1" customWidth="1"/>
    <col min="4889" max="4889" width="12.3984375" style="12" customWidth="1"/>
    <col min="4890" max="4890" width="18.59765625" style="12" customWidth="1"/>
    <col min="4891" max="4893" width="12.3984375" style="12" customWidth="1"/>
    <col min="4894" max="5130" width="12.3984375" style="12"/>
    <col min="5131" max="5132" width="12.3984375" style="12" customWidth="1"/>
    <col min="5133" max="5133" width="20.1328125" style="12" bestFit="1" customWidth="1"/>
    <col min="5134" max="5134" width="12.86328125" style="12" bestFit="1" customWidth="1"/>
    <col min="5135" max="5135" width="12.3984375" style="12" customWidth="1"/>
    <col min="5136" max="5136" width="20.1328125" style="12" bestFit="1" customWidth="1"/>
    <col min="5137" max="5137" width="12.86328125" style="12" bestFit="1" customWidth="1"/>
    <col min="5138" max="5138" width="12.3984375" style="12" customWidth="1"/>
    <col min="5139" max="5139" width="20.1328125" style="12" bestFit="1" customWidth="1"/>
    <col min="5140" max="5140" width="12.86328125" style="12" bestFit="1" customWidth="1"/>
    <col min="5141" max="5141" width="12.3984375" style="12" customWidth="1"/>
    <col min="5142" max="5142" width="20.1328125" style="12" bestFit="1" customWidth="1"/>
    <col min="5143" max="5143" width="13.86328125" style="12" customWidth="1"/>
    <col min="5144" max="5144" width="12.86328125" style="12" bestFit="1" customWidth="1"/>
    <col min="5145" max="5145" width="12.3984375" style="12" customWidth="1"/>
    <col min="5146" max="5146" width="18.59765625" style="12" customWidth="1"/>
    <col min="5147" max="5149" width="12.3984375" style="12" customWidth="1"/>
    <col min="5150" max="5386" width="12.3984375" style="12"/>
    <col min="5387" max="5388" width="12.3984375" style="12" customWidth="1"/>
    <col min="5389" max="5389" width="20.1328125" style="12" bestFit="1" customWidth="1"/>
    <col min="5390" max="5390" width="12.86328125" style="12" bestFit="1" customWidth="1"/>
    <col min="5391" max="5391" width="12.3984375" style="12" customWidth="1"/>
    <col min="5392" max="5392" width="20.1328125" style="12" bestFit="1" customWidth="1"/>
    <col min="5393" max="5393" width="12.86328125" style="12" bestFit="1" customWidth="1"/>
    <col min="5394" max="5394" width="12.3984375" style="12" customWidth="1"/>
    <col min="5395" max="5395" width="20.1328125" style="12" bestFit="1" customWidth="1"/>
    <col min="5396" max="5396" width="12.86328125" style="12" bestFit="1" customWidth="1"/>
    <col min="5397" max="5397" width="12.3984375" style="12" customWidth="1"/>
    <col min="5398" max="5398" width="20.1328125" style="12" bestFit="1" customWidth="1"/>
    <col min="5399" max="5399" width="13.86328125" style="12" customWidth="1"/>
    <col min="5400" max="5400" width="12.86328125" style="12" bestFit="1" customWidth="1"/>
    <col min="5401" max="5401" width="12.3984375" style="12" customWidth="1"/>
    <col min="5402" max="5402" width="18.59765625" style="12" customWidth="1"/>
    <col min="5403" max="5405" width="12.3984375" style="12" customWidth="1"/>
    <col min="5406" max="5642" width="12.3984375" style="12"/>
    <col min="5643" max="5644" width="12.3984375" style="12" customWidth="1"/>
    <col min="5645" max="5645" width="20.1328125" style="12" bestFit="1" customWidth="1"/>
    <col min="5646" max="5646" width="12.86328125" style="12" bestFit="1" customWidth="1"/>
    <col min="5647" max="5647" width="12.3984375" style="12" customWidth="1"/>
    <col min="5648" max="5648" width="20.1328125" style="12" bestFit="1" customWidth="1"/>
    <col min="5649" max="5649" width="12.86328125" style="12" bestFit="1" customWidth="1"/>
    <col min="5650" max="5650" width="12.3984375" style="12" customWidth="1"/>
    <col min="5651" max="5651" width="20.1328125" style="12" bestFit="1" customWidth="1"/>
    <col min="5652" max="5652" width="12.86328125" style="12" bestFit="1" customWidth="1"/>
    <col min="5653" max="5653" width="12.3984375" style="12" customWidth="1"/>
    <col min="5654" max="5654" width="20.1328125" style="12" bestFit="1" customWidth="1"/>
    <col min="5655" max="5655" width="13.86328125" style="12" customWidth="1"/>
    <col min="5656" max="5656" width="12.86328125" style="12" bestFit="1" customWidth="1"/>
    <col min="5657" max="5657" width="12.3984375" style="12" customWidth="1"/>
    <col min="5658" max="5658" width="18.59765625" style="12" customWidth="1"/>
    <col min="5659" max="5661" width="12.3984375" style="12" customWidth="1"/>
    <col min="5662" max="5898" width="12.3984375" style="12"/>
    <col min="5899" max="5900" width="12.3984375" style="12" customWidth="1"/>
    <col min="5901" max="5901" width="20.1328125" style="12" bestFit="1" customWidth="1"/>
    <col min="5902" max="5902" width="12.86328125" style="12" bestFit="1" customWidth="1"/>
    <col min="5903" max="5903" width="12.3984375" style="12" customWidth="1"/>
    <col min="5904" max="5904" width="20.1328125" style="12" bestFit="1" customWidth="1"/>
    <col min="5905" max="5905" width="12.86328125" style="12" bestFit="1" customWidth="1"/>
    <col min="5906" max="5906" width="12.3984375" style="12" customWidth="1"/>
    <col min="5907" max="5907" width="20.1328125" style="12" bestFit="1" customWidth="1"/>
    <col min="5908" max="5908" width="12.86328125" style="12" bestFit="1" customWidth="1"/>
    <col min="5909" max="5909" width="12.3984375" style="12" customWidth="1"/>
    <col min="5910" max="5910" width="20.1328125" style="12" bestFit="1" customWidth="1"/>
    <col min="5911" max="5911" width="13.86328125" style="12" customWidth="1"/>
    <col min="5912" max="5912" width="12.86328125" style="12" bestFit="1" customWidth="1"/>
    <col min="5913" max="5913" width="12.3984375" style="12" customWidth="1"/>
    <col min="5914" max="5914" width="18.59765625" style="12" customWidth="1"/>
    <col min="5915" max="5917" width="12.3984375" style="12" customWidth="1"/>
    <col min="5918" max="6154" width="12.3984375" style="12"/>
    <col min="6155" max="6156" width="12.3984375" style="12" customWidth="1"/>
    <col min="6157" max="6157" width="20.1328125" style="12" bestFit="1" customWidth="1"/>
    <col min="6158" max="6158" width="12.86328125" style="12" bestFit="1" customWidth="1"/>
    <col min="6159" max="6159" width="12.3984375" style="12" customWidth="1"/>
    <col min="6160" max="6160" width="20.1328125" style="12" bestFit="1" customWidth="1"/>
    <col min="6161" max="6161" width="12.86328125" style="12" bestFit="1" customWidth="1"/>
    <col min="6162" max="6162" width="12.3984375" style="12" customWidth="1"/>
    <col min="6163" max="6163" width="20.1328125" style="12" bestFit="1" customWidth="1"/>
    <col min="6164" max="6164" width="12.86328125" style="12" bestFit="1" customWidth="1"/>
    <col min="6165" max="6165" width="12.3984375" style="12" customWidth="1"/>
    <col min="6166" max="6166" width="20.1328125" style="12" bestFit="1" customWidth="1"/>
    <col min="6167" max="6167" width="13.86328125" style="12" customWidth="1"/>
    <col min="6168" max="6168" width="12.86328125" style="12" bestFit="1" customWidth="1"/>
    <col min="6169" max="6169" width="12.3984375" style="12" customWidth="1"/>
    <col min="6170" max="6170" width="18.59765625" style="12" customWidth="1"/>
    <col min="6171" max="6173" width="12.3984375" style="12" customWidth="1"/>
    <col min="6174" max="6410" width="12.3984375" style="12"/>
    <col min="6411" max="6412" width="12.3984375" style="12" customWidth="1"/>
    <col min="6413" max="6413" width="20.1328125" style="12" bestFit="1" customWidth="1"/>
    <col min="6414" max="6414" width="12.86328125" style="12" bestFit="1" customWidth="1"/>
    <col min="6415" max="6415" width="12.3984375" style="12" customWidth="1"/>
    <col min="6416" max="6416" width="20.1328125" style="12" bestFit="1" customWidth="1"/>
    <col min="6417" max="6417" width="12.86328125" style="12" bestFit="1" customWidth="1"/>
    <col min="6418" max="6418" width="12.3984375" style="12" customWidth="1"/>
    <col min="6419" max="6419" width="20.1328125" style="12" bestFit="1" customWidth="1"/>
    <col min="6420" max="6420" width="12.86328125" style="12" bestFit="1" customWidth="1"/>
    <col min="6421" max="6421" width="12.3984375" style="12" customWidth="1"/>
    <col min="6422" max="6422" width="20.1328125" style="12" bestFit="1" customWidth="1"/>
    <col min="6423" max="6423" width="13.86328125" style="12" customWidth="1"/>
    <col min="6424" max="6424" width="12.86328125" style="12" bestFit="1" customWidth="1"/>
    <col min="6425" max="6425" width="12.3984375" style="12" customWidth="1"/>
    <col min="6426" max="6426" width="18.59765625" style="12" customWidth="1"/>
    <col min="6427" max="6429" width="12.3984375" style="12" customWidth="1"/>
    <col min="6430" max="6666" width="12.3984375" style="12"/>
    <col min="6667" max="6668" width="12.3984375" style="12" customWidth="1"/>
    <col min="6669" max="6669" width="20.1328125" style="12" bestFit="1" customWidth="1"/>
    <col min="6670" max="6670" width="12.86328125" style="12" bestFit="1" customWidth="1"/>
    <col min="6671" max="6671" width="12.3984375" style="12" customWidth="1"/>
    <col min="6672" max="6672" width="20.1328125" style="12" bestFit="1" customWidth="1"/>
    <col min="6673" max="6673" width="12.86328125" style="12" bestFit="1" customWidth="1"/>
    <col min="6674" max="6674" width="12.3984375" style="12" customWidth="1"/>
    <col min="6675" max="6675" width="20.1328125" style="12" bestFit="1" customWidth="1"/>
    <col min="6676" max="6676" width="12.86328125" style="12" bestFit="1" customWidth="1"/>
    <col min="6677" max="6677" width="12.3984375" style="12" customWidth="1"/>
    <col min="6678" max="6678" width="20.1328125" style="12" bestFit="1" customWidth="1"/>
    <col min="6679" max="6679" width="13.86328125" style="12" customWidth="1"/>
    <col min="6680" max="6680" width="12.86328125" style="12" bestFit="1" customWidth="1"/>
    <col min="6681" max="6681" width="12.3984375" style="12" customWidth="1"/>
    <col min="6682" max="6682" width="18.59765625" style="12" customWidth="1"/>
    <col min="6683" max="6685" width="12.3984375" style="12" customWidth="1"/>
    <col min="6686" max="6922" width="12.3984375" style="12"/>
    <col min="6923" max="6924" width="12.3984375" style="12" customWidth="1"/>
    <col min="6925" max="6925" width="20.1328125" style="12" bestFit="1" customWidth="1"/>
    <col min="6926" max="6926" width="12.86328125" style="12" bestFit="1" customWidth="1"/>
    <col min="6927" max="6927" width="12.3984375" style="12" customWidth="1"/>
    <col min="6928" max="6928" width="20.1328125" style="12" bestFit="1" customWidth="1"/>
    <col min="6929" max="6929" width="12.86328125" style="12" bestFit="1" customWidth="1"/>
    <col min="6930" max="6930" width="12.3984375" style="12" customWidth="1"/>
    <col min="6931" max="6931" width="20.1328125" style="12" bestFit="1" customWidth="1"/>
    <col min="6932" max="6932" width="12.86328125" style="12" bestFit="1" customWidth="1"/>
    <col min="6933" max="6933" width="12.3984375" style="12" customWidth="1"/>
    <col min="6934" max="6934" width="20.1328125" style="12" bestFit="1" customWidth="1"/>
    <col min="6935" max="6935" width="13.86328125" style="12" customWidth="1"/>
    <col min="6936" max="6936" width="12.86328125" style="12" bestFit="1" customWidth="1"/>
    <col min="6937" max="6937" width="12.3984375" style="12" customWidth="1"/>
    <col min="6938" max="6938" width="18.59765625" style="12" customWidth="1"/>
    <col min="6939" max="6941" width="12.3984375" style="12" customWidth="1"/>
    <col min="6942" max="7178" width="12.3984375" style="12"/>
    <col min="7179" max="7180" width="12.3984375" style="12" customWidth="1"/>
    <col min="7181" max="7181" width="20.1328125" style="12" bestFit="1" customWidth="1"/>
    <col min="7182" max="7182" width="12.86328125" style="12" bestFit="1" customWidth="1"/>
    <col min="7183" max="7183" width="12.3984375" style="12" customWidth="1"/>
    <col min="7184" max="7184" width="20.1328125" style="12" bestFit="1" customWidth="1"/>
    <col min="7185" max="7185" width="12.86328125" style="12" bestFit="1" customWidth="1"/>
    <col min="7186" max="7186" width="12.3984375" style="12" customWidth="1"/>
    <col min="7187" max="7187" width="20.1328125" style="12" bestFit="1" customWidth="1"/>
    <col min="7188" max="7188" width="12.86328125" style="12" bestFit="1" customWidth="1"/>
    <col min="7189" max="7189" width="12.3984375" style="12" customWidth="1"/>
    <col min="7190" max="7190" width="20.1328125" style="12" bestFit="1" customWidth="1"/>
    <col min="7191" max="7191" width="13.86328125" style="12" customWidth="1"/>
    <col min="7192" max="7192" width="12.86328125" style="12" bestFit="1" customWidth="1"/>
    <col min="7193" max="7193" width="12.3984375" style="12" customWidth="1"/>
    <col min="7194" max="7194" width="18.59765625" style="12" customWidth="1"/>
    <col min="7195" max="7197" width="12.3984375" style="12" customWidth="1"/>
    <col min="7198" max="7434" width="12.3984375" style="12"/>
    <col min="7435" max="7436" width="12.3984375" style="12" customWidth="1"/>
    <col min="7437" max="7437" width="20.1328125" style="12" bestFit="1" customWidth="1"/>
    <col min="7438" max="7438" width="12.86328125" style="12" bestFit="1" customWidth="1"/>
    <col min="7439" max="7439" width="12.3984375" style="12" customWidth="1"/>
    <col min="7440" max="7440" width="20.1328125" style="12" bestFit="1" customWidth="1"/>
    <col min="7441" max="7441" width="12.86328125" style="12" bestFit="1" customWidth="1"/>
    <col min="7442" max="7442" width="12.3984375" style="12" customWidth="1"/>
    <col min="7443" max="7443" width="20.1328125" style="12" bestFit="1" customWidth="1"/>
    <col min="7444" max="7444" width="12.86328125" style="12" bestFit="1" customWidth="1"/>
    <col min="7445" max="7445" width="12.3984375" style="12" customWidth="1"/>
    <col min="7446" max="7446" width="20.1328125" style="12" bestFit="1" customWidth="1"/>
    <col min="7447" max="7447" width="13.86328125" style="12" customWidth="1"/>
    <col min="7448" max="7448" width="12.86328125" style="12" bestFit="1" customWidth="1"/>
    <col min="7449" max="7449" width="12.3984375" style="12" customWidth="1"/>
    <col min="7450" max="7450" width="18.59765625" style="12" customWidth="1"/>
    <col min="7451" max="7453" width="12.3984375" style="12" customWidth="1"/>
    <col min="7454" max="7690" width="12.3984375" style="12"/>
    <col min="7691" max="7692" width="12.3984375" style="12" customWidth="1"/>
    <col min="7693" max="7693" width="20.1328125" style="12" bestFit="1" customWidth="1"/>
    <col min="7694" max="7694" width="12.86328125" style="12" bestFit="1" customWidth="1"/>
    <col min="7695" max="7695" width="12.3984375" style="12" customWidth="1"/>
    <col min="7696" max="7696" width="20.1328125" style="12" bestFit="1" customWidth="1"/>
    <col min="7697" max="7697" width="12.86328125" style="12" bestFit="1" customWidth="1"/>
    <col min="7698" max="7698" width="12.3984375" style="12" customWidth="1"/>
    <col min="7699" max="7699" width="20.1328125" style="12" bestFit="1" customWidth="1"/>
    <col min="7700" max="7700" width="12.86328125" style="12" bestFit="1" customWidth="1"/>
    <col min="7701" max="7701" width="12.3984375" style="12" customWidth="1"/>
    <col min="7702" max="7702" width="20.1328125" style="12" bestFit="1" customWidth="1"/>
    <col min="7703" max="7703" width="13.86328125" style="12" customWidth="1"/>
    <col min="7704" max="7704" width="12.86328125" style="12" bestFit="1" customWidth="1"/>
    <col min="7705" max="7705" width="12.3984375" style="12" customWidth="1"/>
    <col min="7706" max="7706" width="18.59765625" style="12" customWidth="1"/>
    <col min="7707" max="7709" width="12.3984375" style="12" customWidth="1"/>
    <col min="7710" max="7946" width="12.3984375" style="12"/>
    <col min="7947" max="7948" width="12.3984375" style="12" customWidth="1"/>
    <col min="7949" max="7949" width="20.1328125" style="12" bestFit="1" customWidth="1"/>
    <col min="7950" max="7950" width="12.86328125" style="12" bestFit="1" customWidth="1"/>
    <col min="7951" max="7951" width="12.3984375" style="12" customWidth="1"/>
    <col min="7952" max="7952" width="20.1328125" style="12" bestFit="1" customWidth="1"/>
    <col min="7953" max="7953" width="12.86328125" style="12" bestFit="1" customWidth="1"/>
    <col min="7954" max="7954" width="12.3984375" style="12" customWidth="1"/>
    <col min="7955" max="7955" width="20.1328125" style="12" bestFit="1" customWidth="1"/>
    <col min="7956" max="7956" width="12.86328125" style="12" bestFit="1" customWidth="1"/>
    <col min="7957" max="7957" width="12.3984375" style="12" customWidth="1"/>
    <col min="7958" max="7958" width="20.1328125" style="12" bestFit="1" customWidth="1"/>
    <col min="7959" max="7959" width="13.86328125" style="12" customWidth="1"/>
    <col min="7960" max="7960" width="12.86328125" style="12" bestFit="1" customWidth="1"/>
    <col min="7961" max="7961" width="12.3984375" style="12" customWidth="1"/>
    <col min="7962" max="7962" width="18.59765625" style="12" customWidth="1"/>
    <col min="7963" max="7965" width="12.3984375" style="12" customWidth="1"/>
    <col min="7966" max="8202" width="12.3984375" style="12"/>
    <col min="8203" max="8204" width="12.3984375" style="12" customWidth="1"/>
    <col min="8205" max="8205" width="20.1328125" style="12" bestFit="1" customWidth="1"/>
    <col min="8206" max="8206" width="12.86328125" style="12" bestFit="1" customWidth="1"/>
    <col min="8207" max="8207" width="12.3984375" style="12" customWidth="1"/>
    <col min="8208" max="8208" width="20.1328125" style="12" bestFit="1" customWidth="1"/>
    <col min="8209" max="8209" width="12.86328125" style="12" bestFit="1" customWidth="1"/>
    <col min="8210" max="8210" width="12.3984375" style="12" customWidth="1"/>
    <col min="8211" max="8211" width="20.1328125" style="12" bestFit="1" customWidth="1"/>
    <col min="8212" max="8212" width="12.86328125" style="12" bestFit="1" customWidth="1"/>
    <col min="8213" max="8213" width="12.3984375" style="12" customWidth="1"/>
    <col min="8214" max="8214" width="20.1328125" style="12" bestFit="1" customWidth="1"/>
    <col min="8215" max="8215" width="13.86328125" style="12" customWidth="1"/>
    <col min="8216" max="8216" width="12.86328125" style="12" bestFit="1" customWidth="1"/>
    <col min="8217" max="8217" width="12.3984375" style="12" customWidth="1"/>
    <col min="8218" max="8218" width="18.59765625" style="12" customWidth="1"/>
    <col min="8219" max="8221" width="12.3984375" style="12" customWidth="1"/>
    <col min="8222" max="8458" width="12.3984375" style="12"/>
    <col min="8459" max="8460" width="12.3984375" style="12" customWidth="1"/>
    <col min="8461" max="8461" width="20.1328125" style="12" bestFit="1" customWidth="1"/>
    <col min="8462" max="8462" width="12.86328125" style="12" bestFit="1" customWidth="1"/>
    <col min="8463" max="8463" width="12.3984375" style="12" customWidth="1"/>
    <col min="8464" max="8464" width="20.1328125" style="12" bestFit="1" customWidth="1"/>
    <col min="8465" max="8465" width="12.86328125" style="12" bestFit="1" customWidth="1"/>
    <col min="8466" max="8466" width="12.3984375" style="12" customWidth="1"/>
    <col min="8467" max="8467" width="20.1328125" style="12" bestFit="1" customWidth="1"/>
    <col min="8468" max="8468" width="12.86328125" style="12" bestFit="1" customWidth="1"/>
    <col min="8469" max="8469" width="12.3984375" style="12" customWidth="1"/>
    <col min="8470" max="8470" width="20.1328125" style="12" bestFit="1" customWidth="1"/>
    <col min="8471" max="8471" width="13.86328125" style="12" customWidth="1"/>
    <col min="8472" max="8472" width="12.86328125" style="12" bestFit="1" customWidth="1"/>
    <col min="8473" max="8473" width="12.3984375" style="12" customWidth="1"/>
    <col min="8474" max="8474" width="18.59765625" style="12" customWidth="1"/>
    <col min="8475" max="8477" width="12.3984375" style="12" customWidth="1"/>
    <col min="8478" max="8714" width="12.3984375" style="12"/>
    <col min="8715" max="8716" width="12.3984375" style="12" customWidth="1"/>
    <col min="8717" max="8717" width="20.1328125" style="12" bestFit="1" customWidth="1"/>
    <col min="8718" max="8718" width="12.86328125" style="12" bestFit="1" customWidth="1"/>
    <col min="8719" max="8719" width="12.3984375" style="12" customWidth="1"/>
    <col min="8720" max="8720" width="20.1328125" style="12" bestFit="1" customWidth="1"/>
    <col min="8721" max="8721" width="12.86328125" style="12" bestFit="1" customWidth="1"/>
    <col min="8722" max="8722" width="12.3984375" style="12" customWidth="1"/>
    <col min="8723" max="8723" width="20.1328125" style="12" bestFit="1" customWidth="1"/>
    <col min="8724" max="8724" width="12.86328125" style="12" bestFit="1" customWidth="1"/>
    <col min="8725" max="8725" width="12.3984375" style="12" customWidth="1"/>
    <col min="8726" max="8726" width="20.1328125" style="12" bestFit="1" customWidth="1"/>
    <col min="8727" max="8727" width="13.86328125" style="12" customWidth="1"/>
    <col min="8728" max="8728" width="12.86328125" style="12" bestFit="1" customWidth="1"/>
    <col min="8729" max="8729" width="12.3984375" style="12" customWidth="1"/>
    <col min="8730" max="8730" width="18.59765625" style="12" customWidth="1"/>
    <col min="8731" max="8733" width="12.3984375" style="12" customWidth="1"/>
    <col min="8734" max="8970" width="12.3984375" style="12"/>
    <col min="8971" max="8972" width="12.3984375" style="12" customWidth="1"/>
    <col min="8973" max="8973" width="20.1328125" style="12" bestFit="1" customWidth="1"/>
    <col min="8974" max="8974" width="12.86328125" style="12" bestFit="1" customWidth="1"/>
    <col min="8975" max="8975" width="12.3984375" style="12" customWidth="1"/>
    <col min="8976" max="8976" width="20.1328125" style="12" bestFit="1" customWidth="1"/>
    <col min="8977" max="8977" width="12.86328125" style="12" bestFit="1" customWidth="1"/>
    <col min="8978" max="8978" width="12.3984375" style="12" customWidth="1"/>
    <col min="8979" max="8979" width="20.1328125" style="12" bestFit="1" customWidth="1"/>
    <col min="8980" max="8980" width="12.86328125" style="12" bestFit="1" customWidth="1"/>
    <col min="8981" max="8981" width="12.3984375" style="12" customWidth="1"/>
    <col min="8982" max="8982" width="20.1328125" style="12" bestFit="1" customWidth="1"/>
    <col min="8983" max="8983" width="13.86328125" style="12" customWidth="1"/>
    <col min="8984" max="8984" width="12.86328125" style="12" bestFit="1" customWidth="1"/>
    <col min="8985" max="8985" width="12.3984375" style="12" customWidth="1"/>
    <col min="8986" max="8986" width="18.59765625" style="12" customWidth="1"/>
    <col min="8987" max="8989" width="12.3984375" style="12" customWidth="1"/>
    <col min="8990" max="9226" width="12.3984375" style="12"/>
    <col min="9227" max="9228" width="12.3984375" style="12" customWidth="1"/>
    <col min="9229" max="9229" width="20.1328125" style="12" bestFit="1" customWidth="1"/>
    <col min="9230" max="9230" width="12.86328125" style="12" bestFit="1" customWidth="1"/>
    <col min="9231" max="9231" width="12.3984375" style="12" customWidth="1"/>
    <col min="9232" max="9232" width="20.1328125" style="12" bestFit="1" customWidth="1"/>
    <col min="9233" max="9233" width="12.86328125" style="12" bestFit="1" customWidth="1"/>
    <col min="9234" max="9234" width="12.3984375" style="12" customWidth="1"/>
    <col min="9235" max="9235" width="20.1328125" style="12" bestFit="1" customWidth="1"/>
    <col min="9236" max="9236" width="12.86328125" style="12" bestFit="1" customWidth="1"/>
    <col min="9237" max="9237" width="12.3984375" style="12" customWidth="1"/>
    <col min="9238" max="9238" width="20.1328125" style="12" bestFit="1" customWidth="1"/>
    <col min="9239" max="9239" width="13.86328125" style="12" customWidth="1"/>
    <col min="9240" max="9240" width="12.86328125" style="12" bestFit="1" customWidth="1"/>
    <col min="9241" max="9241" width="12.3984375" style="12" customWidth="1"/>
    <col min="9242" max="9242" width="18.59765625" style="12" customWidth="1"/>
    <col min="9243" max="9245" width="12.3984375" style="12" customWidth="1"/>
    <col min="9246" max="9482" width="12.3984375" style="12"/>
    <col min="9483" max="9484" width="12.3984375" style="12" customWidth="1"/>
    <col min="9485" max="9485" width="20.1328125" style="12" bestFit="1" customWidth="1"/>
    <col min="9486" max="9486" width="12.86328125" style="12" bestFit="1" customWidth="1"/>
    <col min="9487" max="9487" width="12.3984375" style="12" customWidth="1"/>
    <col min="9488" max="9488" width="20.1328125" style="12" bestFit="1" customWidth="1"/>
    <col min="9489" max="9489" width="12.86328125" style="12" bestFit="1" customWidth="1"/>
    <col min="9490" max="9490" width="12.3984375" style="12" customWidth="1"/>
    <col min="9491" max="9491" width="20.1328125" style="12" bestFit="1" customWidth="1"/>
    <col min="9492" max="9492" width="12.86328125" style="12" bestFit="1" customWidth="1"/>
    <col min="9493" max="9493" width="12.3984375" style="12" customWidth="1"/>
    <col min="9494" max="9494" width="20.1328125" style="12" bestFit="1" customWidth="1"/>
    <col min="9495" max="9495" width="13.86328125" style="12" customWidth="1"/>
    <col min="9496" max="9496" width="12.86328125" style="12" bestFit="1" customWidth="1"/>
    <col min="9497" max="9497" width="12.3984375" style="12" customWidth="1"/>
    <col min="9498" max="9498" width="18.59765625" style="12" customWidth="1"/>
    <col min="9499" max="9501" width="12.3984375" style="12" customWidth="1"/>
    <col min="9502" max="9738" width="12.3984375" style="12"/>
    <col min="9739" max="9740" width="12.3984375" style="12" customWidth="1"/>
    <col min="9741" max="9741" width="20.1328125" style="12" bestFit="1" customWidth="1"/>
    <col min="9742" max="9742" width="12.86328125" style="12" bestFit="1" customWidth="1"/>
    <col min="9743" max="9743" width="12.3984375" style="12" customWidth="1"/>
    <col min="9744" max="9744" width="20.1328125" style="12" bestFit="1" customWidth="1"/>
    <col min="9745" max="9745" width="12.86328125" style="12" bestFit="1" customWidth="1"/>
    <col min="9746" max="9746" width="12.3984375" style="12" customWidth="1"/>
    <col min="9747" max="9747" width="20.1328125" style="12" bestFit="1" customWidth="1"/>
    <col min="9748" max="9748" width="12.86328125" style="12" bestFit="1" customWidth="1"/>
    <col min="9749" max="9749" width="12.3984375" style="12" customWidth="1"/>
    <col min="9750" max="9750" width="20.1328125" style="12" bestFit="1" customWidth="1"/>
    <col min="9751" max="9751" width="13.86328125" style="12" customWidth="1"/>
    <col min="9752" max="9752" width="12.86328125" style="12" bestFit="1" customWidth="1"/>
    <col min="9753" max="9753" width="12.3984375" style="12" customWidth="1"/>
    <col min="9754" max="9754" width="18.59765625" style="12" customWidth="1"/>
    <col min="9755" max="9757" width="12.3984375" style="12" customWidth="1"/>
    <col min="9758" max="9994" width="12.3984375" style="12"/>
    <col min="9995" max="9996" width="12.3984375" style="12" customWidth="1"/>
    <col min="9997" max="9997" width="20.1328125" style="12" bestFit="1" customWidth="1"/>
    <col min="9998" max="9998" width="12.86328125" style="12" bestFit="1" customWidth="1"/>
    <col min="9999" max="9999" width="12.3984375" style="12" customWidth="1"/>
    <col min="10000" max="10000" width="20.1328125" style="12" bestFit="1" customWidth="1"/>
    <col min="10001" max="10001" width="12.86328125" style="12" bestFit="1" customWidth="1"/>
    <col min="10002" max="10002" width="12.3984375" style="12" customWidth="1"/>
    <col min="10003" max="10003" width="20.1328125" style="12" bestFit="1" customWidth="1"/>
    <col min="10004" max="10004" width="12.86328125" style="12" bestFit="1" customWidth="1"/>
    <col min="10005" max="10005" width="12.3984375" style="12" customWidth="1"/>
    <col min="10006" max="10006" width="20.1328125" style="12" bestFit="1" customWidth="1"/>
    <col min="10007" max="10007" width="13.86328125" style="12" customWidth="1"/>
    <col min="10008" max="10008" width="12.86328125" style="12" bestFit="1" customWidth="1"/>
    <col min="10009" max="10009" width="12.3984375" style="12" customWidth="1"/>
    <col min="10010" max="10010" width="18.59765625" style="12" customWidth="1"/>
    <col min="10011" max="10013" width="12.3984375" style="12" customWidth="1"/>
    <col min="10014" max="10250" width="12.3984375" style="12"/>
    <col min="10251" max="10252" width="12.3984375" style="12" customWidth="1"/>
    <col min="10253" max="10253" width="20.1328125" style="12" bestFit="1" customWidth="1"/>
    <col min="10254" max="10254" width="12.86328125" style="12" bestFit="1" customWidth="1"/>
    <col min="10255" max="10255" width="12.3984375" style="12" customWidth="1"/>
    <col min="10256" max="10256" width="20.1328125" style="12" bestFit="1" customWidth="1"/>
    <col min="10257" max="10257" width="12.86328125" style="12" bestFit="1" customWidth="1"/>
    <col min="10258" max="10258" width="12.3984375" style="12" customWidth="1"/>
    <col min="10259" max="10259" width="20.1328125" style="12" bestFit="1" customWidth="1"/>
    <col min="10260" max="10260" width="12.86328125" style="12" bestFit="1" customWidth="1"/>
    <col min="10261" max="10261" width="12.3984375" style="12" customWidth="1"/>
    <col min="10262" max="10262" width="20.1328125" style="12" bestFit="1" customWidth="1"/>
    <col min="10263" max="10263" width="13.86328125" style="12" customWidth="1"/>
    <col min="10264" max="10264" width="12.86328125" style="12" bestFit="1" customWidth="1"/>
    <col min="10265" max="10265" width="12.3984375" style="12" customWidth="1"/>
    <col min="10266" max="10266" width="18.59765625" style="12" customWidth="1"/>
    <col min="10267" max="10269" width="12.3984375" style="12" customWidth="1"/>
    <col min="10270" max="10506" width="12.3984375" style="12"/>
    <col min="10507" max="10508" width="12.3984375" style="12" customWidth="1"/>
    <col min="10509" max="10509" width="20.1328125" style="12" bestFit="1" customWidth="1"/>
    <col min="10510" max="10510" width="12.86328125" style="12" bestFit="1" customWidth="1"/>
    <col min="10511" max="10511" width="12.3984375" style="12" customWidth="1"/>
    <col min="10512" max="10512" width="20.1328125" style="12" bestFit="1" customWidth="1"/>
    <col min="10513" max="10513" width="12.86328125" style="12" bestFit="1" customWidth="1"/>
    <col min="10514" max="10514" width="12.3984375" style="12" customWidth="1"/>
    <col min="10515" max="10515" width="20.1328125" style="12" bestFit="1" customWidth="1"/>
    <col min="10516" max="10516" width="12.86328125" style="12" bestFit="1" customWidth="1"/>
    <col min="10517" max="10517" width="12.3984375" style="12" customWidth="1"/>
    <col min="10518" max="10518" width="20.1328125" style="12" bestFit="1" customWidth="1"/>
    <col min="10519" max="10519" width="13.86328125" style="12" customWidth="1"/>
    <col min="10520" max="10520" width="12.86328125" style="12" bestFit="1" customWidth="1"/>
    <col min="10521" max="10521" width="12.3984375" style="12" customWidth="1"/>
    <col min="10522" max="10522" width="18.59765625" style="12" customWidth="1"/>
    <col min="10523" max="10525" width="12.3984375" style="12" customWidth="1"/>
    <col min="10526" max="10762" width="12.3984375" style="12"/>
    <col min="10763" max="10764" width="12.3984375" style="12" customWidth="1"/>
    <col min="10765" max="10765" width="20.1328125" style="12" bestFit="1" customWidth="1"/>
    <col min="10766" max="10766" width="12.86328125" style="12" bestFit="1" customWidth="1"/>
    <col min="10767" max="10767" width="12.3984375" style="12" customWidth="1"/>
    <col min="10768" max="10768" width="20.1328125" style="12" bestFit="1" customWidth="1"/>
    <col min="10769" max="10769" width="12.86328125" style="12" bestFit="1" customWidth="1"/>
    <col min="10770" max="10770" width="12.3984375" style="12" customWidth="1"/>
    <col min="10771" max="10771" width="20.1328125" style="12" bestFit="1" customWidth="1"/>
    <col min="10772" max="10772" width="12.86328125" style="12" bestFit="1" customWidth="1"/>
    <col min="10773" max="10773" width="12.3984375" style="12" customWidth="1"/>
    <col min="10774" max="10774" width="20.1328125" style="12" bestFit="1" customWidth="1"/>
    <col min="10775" max="10775" width="13.86328125" style="12" customWidth="1"/>
    <col min="10776" max="10776" width="12.86328125" style="12" bestFit="1" customWidth="1"/>
    <col min="10777" max="10777" width="12.3984375" style="12" customWidth="1"/>
    <col min="10778" max="10778" width="18.59765625" style="12" customWidth="1"/>
    <col min="10779" max="10781" width="12.3984375" style="12" customWidth="1"/>
    <col min="10782" max="11018" width="12.3984375" style="12"/>
    <col min="11019" max="11020" width="12.3984375" style="12" customWidth="1"/>
    <col min="11021" max="11021" width="20.1328125" style="12" bestFit="1" customWidth="1"/>
    <col min="11022" max="11022" width="12.86328125" style="12" bestFit="1" customWidth="1"/>
    <col min="11023" max="11023" width="12.3984375" style="12" customWidth="1"/>
    <col min="11024" max="11024" width="20.1328125" style="12" bestFit="1" customWidth="1"/>
    <col min="11025" max="11025" width="12.86328125" style="12" bestFit="1" customWidth="1"/>
    <col min="11026" max="11026" width="12.3984375" style="12" customWidth="1"/>
    <col min="11027" max="11027" width="20.1328125" style="12" bestFit="1" customWidth="1"/>
    <col min="11028" max="11028" width="12.86328125" style="12" bestFit="1" customWidth="1"/>
    <col min="11029" max="11029" width="12.3984375" style="12" customWidth="1"/>
    <col min="11030" max="11030" width="20.1328125" style="12" bestFit="1" customWidth="1"/>
    <col min="11031" max="11031" width="13.86328125" style="12" customWidth="1"/>
    <col min="11032" max="11032" width="12.86328125" style="12" bestFit="1" customWidth="1"/>
    <col min="11033" max="11033" width="12.3984375" style="12" customWidth="1"/>
    <col min="11034" max="11034" width="18.59765625" style="12" customWidth="1"/>
    <col min="11035" max="11037" width="12.3984375" style="12" customWidth="1"/>
    <col min="11038" max="11274" width="12.3984375" style="12"/>
    <col min="11275" max="11276" width="12.3984375" style="12" customWidth="1"/>
    <col min="11277" max="11277" width="20.1328125" style="12" bestFit="1" customWidth="1"/>
    <col min="11278" max="11278" width="12.86328125" style="12" bestFit="1" customWidth="1"/>
    <col min="11279" max="11279" width="12.3984375" style="12" customWidth="1"/>
    <col min="11280" max="11280" width="20.1328125" style="12" bestFit="1" customWidth="1"/>
    <col min="11281" max="11281" width="12.86328125" style="12" bestFit="1" customWidth="1"/>
    <col min="11282" max="11282" width="12.3984375" style="12" customWidth="1"/>
    <col min="11283" max="11283" width="20.1328125" style="12" bestFit="1" customWidth="1"/>
    <col min="11284" max="11284" width="12.86328125" style="12" bestFit="1" customWidth="1"/>
    <col min="11285" max="11285" width="12.3984375" style="12" customWidth="1"/>
    <col min="11286" max="11286" width="20.1328125" style="12" bestFit="1" customWidth="1"/>
    <col min="11287" max="11287" width="13.86328125" style="12" customWidth="1"/>
    <col min="11288" max="11288" width="12.86328125" style="12" bestFit="1" customWidth="1"/>
    <col min="11289" max="11289" width="12.3984375" style="12" customWidth="1"/>
    <col min="11290" max="11290" width="18.59765625" style="12" customWidth="1"/>
    <col min="11291" max="11293" width="12.3984375" style="12" customWidth="1"/>
    <col min="11294" max="11530" width="12.3984375" style="12"/>
    <col min="11531" max="11532" width="12.3984375" style="12" customWidth="1"/>
    <col min="11533" max="11533" width="20.1328125" style="12" bestFit="1" customWidth="1"/>
    <col min="11534" max="11534" width="12.86328125" style="12" bestFit="1" customWidth="1"/>
    <col min="11535" max="11535" width="12.3984375" style="12" customWidth="1"/>
    <col min="11536" max="11536" width="20.1328125" style="12" bestFit="1" customWidth="1"/>
    <col min="11537" max="11537" width="12.86328125" style="12" bestFit="1" customWidth="1"/>
    <col min="11538" max="11538" width="12.3984375" style="12" customWidth="1"/>
    <col min="11539" max="11539" width="20.1328125" style="12" bestFit="1" customWidth="1"/>
    <col min="11540" max="11540" width="12.86328125" style="12" bestFit="1" customWidth="1"/>
    <col min="11541" max="11541" width="12.3984375" style="12" customWidth="1"/>
    <col min="11542" max="11542" width="20.1328125" style="12" bestFit="1" customWidth="1"/>
    <col min="11543" max="11543" width="13.86328125" style="12" customWidth="1"/>
    <col min="11544" max="11544" width="12.86328125" style="12" bestFit="1" customWidth="1"/>
    <col min="11545" max="11545" width="12.3984375" style="12" customWidth="1"/>
    <col min="11546" max="11546" width="18.59765625" style="12" customWidth="1"/>
    <col min="11547" max="11549" width="12.3984375" style="12" customWidth="1"/>
    <col min="11550" max="11786" width="12.3984375" style="12"/>
    <col min="11787" max="11788" width="12.3984375" style="12" customWidth="1"/>
    <col min="11789" max="11789" width="20.1328125" style="12" bestFit="1" customWidth="1"/>
    <col min="11790" max="11790" width="12.86328125" style="12" bestFit="1" customWidth="1"/>
    <col min="11791" max="11791" width="12.3984375" style="12" customWidth="1"/>
    <col min="11792" max="11792" width="20.1328125" style="12" bestFit="1" customWidth="1"/>
    <col min="11793" max="11793" width="12.86328125" style="12" bestFit="1" customWidth="1"/>
    <col min="11794" max="11794" width="12.3984375" style="12" customWidth="1"/>
    <col min="11795" max="11795" width="20.1328125" style="12" bestFit="1" customWidth="1"/>
    <col min="11796" max="11796" width="12.86328125" style="12" bestFit="1" customWidth="1"/>
    <col min="11797" max="11797" width="12.3984375" style="12" customWidth="1"/>
    <col min="11798" max="11798" width="20.1328125" style="12" bestFit="1" customWidth="1"/>
    <col min="11799" max="11799" width="13.86328125" style="12" customWidth="1"/>
    <col min="11800" max="11800" width="12.86328125" style="12" bestFit="1" customWidth="1"/>
    <col min="11801" max="11801" width="12.3984375" style="12" customWidth="1"/>
    <col min="11802" max="11802" width="18.59765625" style="12" customWidth="1"/>
    <col min="11803" max="11805" width="12.3984375" style="12" customWidth="1"/>
    <col min="11806" max="12042" width="12.3984375" style="12"/>
    <col min="12043" max="12044" width="12.3984375" style="12" customWidth="1"/>
    <col min="12045" max="12045" width="20.1328125" style="12" bestFit="1" customWidth="1"/>
    <col min="12046" max="12046" width="12.86328125" style="12" bestFit="1" customWidth="1"/>
    <col min="12047" max="12047" width="12.3984375" style="12" customWidth="1"/>
    <col min="12048" max="12048" width="20.1328125" style="12" bestFit="1" customWidth="1"/>
    <col min="12049" max="12049" width="12.86328125" style="12" bestFit="1" customWidth="1"/>
    <col min="12050" max="12050" width="12.3984375" style="12" customWidth="1"/>
    <col min="12051" max="12051" width="20.1328125" style="12" bestFit="1" customWidth="1"/>
    <col min="12052" max="12052" width="12.86328125" style="12" bestFit="1" customWidth="1"/>
    <col min="12053" max="12053" width="12.3984375" style="12" customWidth="1"/>
    <col min="12054" max="12054" width="20.1328125" style="12" bestFit="1" customWidth="1"/>
    <col min="12055" max="12055" width="13.86328125" style="12" customWidth="1"/>
    <col min="12056" max="12056" width="12.86328125" style="12" bestFit="1" customWidth="1"/>
    <col min="12057" max="12057" width="12.3984375" style="12" customWidth="1"/>
    <col min="12058" max="12058" width="18.59765625" style="12" customWidth="1"/>
    <col min="12059" max="12061" width="12.3984375" style="12" customWidth="1"/>
    <col min="12062" max="12298" width="12.3984375" style="12"/>
    <col min="12299" max="12300" width="12.3984375" style="12" customWidth="1"/>
    <col min="12301" max="12301" width="20.1328125" style="12" bestFit="1" customWidth="1"/>
    <col min="12302" max="12302" width="12.86328125" style="12" bestFit="1" customWidth="1"/>
    <col min="12303" max="12303" width="12.3984375" style="12" customWidth="1"/>
    <col min="12304" max="12304" width="20.1328125" style="12" bestFit="1" customWidth="1"/>
    <col min="12305" max="12305" width="12.86328125" style="12" bestFit="1" customWidth="1"/>
    <col min="12306" max="12306" width="12.3984375" style="12" customWidth="1"/>
    <col min="12307" max="12307" width="20.1328125" style="12" bestFit="1" customWidth="1"/>
    <col min="12308" max="12308" width="12.86328125" style="12" bestFit="1" customWidth="1"/>
    <col min="12309" max="12309" width="12.3984375" style="12" customWidth="1"/>
    <col min="12310" max="12310" width="20.1328125" style="12" bestFit="1" customWidth="1"/>
    <col min="12311" max="12311" width="13.86328125" style="12" customWidth="1"/>
    <col min="12312" max="12312" width="12.86328125" style="12" bestFit="1" customWidth="1"/>
    <col min="12313" max="12313" width="12.3984375" style="12" customWidth="1"/>
    <col min="12314" max="12314" width="18.59765625" style="12" customWidth="1"/>
    <col min="12315" max="12317" width="12.3984375" style="12" customWidth="1"/>
    <col min="12318" max="12554" width="12.3984375" style="12"/>
    <col min="12555" max="12556" width="12.3984375" style="12" customWidth="1"/>
    <col min="12557" max="12557" width="20.1328125" style="12" bestFit="1" customWidth="1"/>
    <col min="12558" max="12558" width="12.86328125" style="12" bestFit="1" customWidth="1"/>
    <col min="12559" max="12559" width="12.3984375" style="12" customWidth="1"/>
    <col min="12560" max="12560" width="20.1328125" style="12" bestFit="1" customWidth="1"/>
    <col min="12561" max="12561" width="12.86328125" style="12" bestFit="1" customWidth="1"/>
    <col min="12562" max="12562" width="12.3984375" style="12" customWidth="1"/>
    <col min="12563" max="12563" width="20.1328125" style="12" bestFit="1" customWidth="1"/>
    <col min="12564" max="12564" width="12.86328125" style="12" bestFit="1" customWidth="1"/>
    <col min="12565" max="12565" width="12.3984375" style="12" customWidth="1"/>
    <col min="12566" max="12566" width="20.1328125" style="12" bestFit="1" customWidth="1"/>
    <col min="12567" max="12567" width="13.86328125" style="12" customWidth="1"/>
    <col min="12568" max="12568" width="12.86328125" style="12" bestFit="1" customWidth="1"/>
    <col min="12569" max="12569" width="12.3984375" style="12" customWidth="1"/>
    <col min="12570" max="12570" width="18.59765625" style="12" customWidth="1"/>
    <col min="12571" max="12573" width="12.3984375" style="12" customWidth="1"/>
    <col min="12574" max="12810" width="12.3984375" style="12"/>
    <col min="12811" max="12812" width="12.3984375" style="12" customWidth="1"/>
    <col min="12813" max="12813" width="20.1328125" style="12" bestFit="1" customWidth="1"/>
    <col min="12814" max="12814" width="12.86328125" style="12" bestFit="1" customWidth="1"/>
    <col min="12815" max="12815" width="12.3984375" style="12" customWidth="1"/>
    <col min="12816" max="12816" width="20.1328125" style="12" bestFit="1" customWidth="1"/>
    <col min="12817" max="12817" width="12.86328125" style="12" bestFit="1" customWidth="1"/>
    <col min="12818" max="12818" width="12.3984375" style="12" customWidth="1"/>
    <col min="12819" max="12819" width="20.1328125" style="12" bestFit="1" customWidth="1"/>
    <col min="12820" max="12820" width="12.86328125" style="12" bestFit="1" customWidth="1"/>
    <col min="12821" max="12821" width="12.3984375" style="12" customWidth="1"/>
    <col min="12822" max="12822" width="20.1328125" style="12" bestFit="1" customWidth="1"/>
    <col min="12823" max="12823" width="13.86328125" style="12" customWidth="1"/>
    <col min="12824" max="12824" width="12.86328125" style="12" bestFit="1" customWidth="1"/>
    <col min="12825" max="12825" width="12.3984375" style="12" customWidth="1"/>
    <col min="12826" max="12826" width="18.59765625" style="12" customWidth="1"/>
    <col min="12827" max="12829" width="12.3984375" style="12" customWidth="1"/>
    <col min="12830" max="13066" width="12.3984375" style="12"/>
    <col min="13067" max="13068" width="12.3984375" style="12" customWidth="1"/>
    <col min="13069" max="13069" width="20.1328125" style="12" bestFit="1" customWidth="1"/>
    <col min="13070" max="13070" width="12.86328125" style="12" bestFit="1" customWidth="1"/>
    <col min="13071" max="13071" width="12.3984375" style="12" customWidth="1"/>
    <col min="13072" max="13072" width="20.1328125" style="12" bestFit="1" customWidth="1"/>
    <col min="13073" max="13073" width="12.86328125" style="12" bestFit="1" customWidth="1"/>
    <col min="13074" max="13074" width="12.3984375" style="12" customWidth="1"/>
    <col min="13075" max="13075" width="20.1328125" style="12" bestFit="1" customWidth="1"/>
    <col min="13076" max="13076" width="12.86328125" style="12" bestFit="1" customWidth="1"/>
    <col min="13077" max="13077" width="12.3984375" style="12" customWidth="1"/>
    <col min="13078" max="13078" width="20.1328125" style="12" bestFit="1" customWidth="1"/>
    <col min="13079" max="13079" width="13.86328125" style="12" customWidth="1"/>
    <col min="13080" max="13080" width="12.86328125" style="12" bestFit="1" customWidth="1"/>
    <col min="13081" max="13081" width="12.3984375" style="12" customWidth="1"/>
    <col min="13082" max="13082" width="18.59765625" style="12" customWidth="1"/>
    <col min="13083" max="13085" width="12.3984375" style="12" customWidth="1"/>
    <col min="13086" max="13322" width="12.3984375" style="12"/>
    <col min="13323" max="13324" width="12.3984375" style="12" customWidth="1"/>
    <col min="13325" max="13325" width="20.1328125" style="12" bestFit="1" customWidth="1"/>
    <col min="13326" max="13326" width="12.86328125" style="12" bestFit="1" customWidth="1"/>
    <col min="13327" max="13327" width="12.3984375" style="12" customWidth="1"/>
    <col min="13328" max="13328" width="20.1328125" style="12" bestFit="1" customWidth="1"/>
    <col min="13329" max="13329" width="12.86328125" style="12" bestFit="1" customWidth="1"/>
    <col min="13330" max="13330" width="12.3984375" style="12" customWidth="1"/>
    <col min="13331" max="13331" width="20.1328125" style="12" bestFit="1" customWidth="1"/>
    <col min="13332" max="13332" width="12.86328125" style="12" bestFit="1" customWidth="1"/>
    <col min="13333" max="13333" width="12.3984375" style="12" customWidth="1"/>
    <col min="13334" max="13334" width="20.1328125" style="12" bestFit="1" customWidth="1"/>
    <col min="13335" max="13335" width="13.86328125" style="12" customWidth="1"/>
    <col min="13336" max="13336" width="12.86328125" style="12" bestFit="1" customWidth="1"/>
    <col min="13337" max="13337" width="12.3984375" style="12" customWidth="1"/>
    <col min="13338" max="13338" width="18.59765625" style="12" customWidth="1"/>
    <col min="13339" max="13341" width="12.3984375" style="12" customWidth="1"/>
    <col min="13342" max="13578" width="12.3984375" style="12"/>
    <col min="13579" max="13580" width="12.3984375" style="12" customWidth="1"/>
    <col min="13581" max="13581" width="20.1328125" style="12" bestFit="1" customWidth="1"/>
    <col min="13582" max="13582" width="12.86328125" style="12" bestFit="1" customWidth="1"/>
    <col min="13583" max="13583" width="12.3984375" style="12" customWidth="1"/>
    <col min="13584" max="13584" width="20.1328125" style="12" bestFit="1" customWidth="1"/>
    <col min="13585" max="13585" width="12.86328125" style="12" bestFit="1" customWidth="1"/>
    <col min="13586" max="13586" width="12.3984375" style="12" customWidth="1"/>
    <col min="13587" max="13587" width="20.1328125" style="12" bestFit="1" customWidth="1"/>
    <col min="13588" max="13588" width="12.86328125" style="12" bestFit="1" customWidth="1"/>
    <col min="13589" max="13589" width="12.3984375" style="12" customWidth="1"/>
    <col min="13590" max="13590" width="20.1328125" style="12" bestFit="1" customWidth="1"/>
    <col min="13591" max="13591" width="13.86328125" style="12" customWidth="1"/>
    <col min="13592" max="13592" width="12.86328125" style="12" bestFit="1" customWidth="1"/>
    <col min="13593" max="13593" width="12.3984375" style="12" customWidth="1"/>
    <col min="13594" max="13594" width="18.59765625" style="12" customWidth="1"/>
    <col min="13595" max="13597" width="12.3984375" style="12" customWidth="1"/>
    <col min="13598" max="13834" width="12.3984375" style="12"/>
    <col min="13835" max="13836" width="12.3984375" style="12" customWidth="1"/>
    <col min="13837" max="13837" width="20.1328125" style="12" bestFit="1" customWidth="1"/>
    <col min="13838" max="13838" width="12.86328125" style="12" bestFit="1" customWidth="1"/>
    <col min="13839" max="13839" width="12.3984375" style="12" customWidth="1"/>
    <col min="13840" max="13840" width="20.1328125" style="12" bestFit="1" customWidth="1"/>
    <col min="13841" max="13841" width="12.86328125" style="12" bestFit="1" customWidth="1"/>
    <col min="13842" max="13842" width="12.3984375" style="12" customWidth="1"/>
    <col min="13843" max="13843" width="20.1328125" style="12" bestFit="1" customWidth="1"/>
    <col min="13844" max="13844" width="12.86328125" style="12" bestFit="1" customWidth="1"/>
    <col min="13845" max="13845" width="12.3984375" style="12" customWidth="1"/>
    <col min="13846" max="13846" width="20.1328125" style="12" bestFit="1" customWidth="1"/>
    <col min="13847" max="13847" width="13.86328125" style="12" customWidth="1"/>
    <col min="13848" max="13848" width="12.86328125" style="12" bestFit="1" customWidth="1"/>
    <col min="13849" max="13849" width="12.3984375" style="12" customWidth="1"/>
    <col min="13850" max="13850" width="18.59765625" style="12" customWidth="1"/>
    <col min="13851" max="13853" width="12.3984375" style="12" customWidth="1"/>
    <col min="13854" max="14090" width="12.3984375" style="12"/>
    <col min="14091" max="14092" width="12.3984375" style="12" customWidth="1"/>
    <col min="14093" max="14093" width="20.1328125" style="12" bestFit="1" customWidth="1"/>
    <col min="14094" max="14094" width="12.86328125" style="12" bestFit="1" customWidth="1"/>
    <col min="14095" max="14095" width="12.3984375" style="12" customWidth="1"/>
    <col min="14096" max="14096" width="20.1328125" style="12" bestFit="1" customWidth="1"/>
    <col min="14097" max="14097" width="12.86328125" style="12" bestFit="1" customWidth="1"/>
    <col min="14098" max="14098" width="12.3984375" style="12" customWidth="1"/>
    <col min="14099" max="14099" width="20.1328125" style="12" bestFit="1" customWidth="1"/>
    <col min="14100" max="14100" width="12.86328125" style="12" bestFit="1" customWidth="1"/>
    <col min="14101" max="14101" width="12.3984375" style="12" customWidth="1"/>
    <col min="14102" max="14102" width="20.1328125" style="12" bestFit="1" customWidth="1"/>
    <col min="14103" max="14103" width="13.86328125" style="12" customWidth="1"/>
    <col min="14104" max="14104" width="12.86328125" style="12" bestFit="1" customWidth="1"/>
    <col min="14105" max="14105" width="12.3984375" style="12" customWidth="1"/>
    <col min="14106" max="14106" width="18.59765625" style="12" customWidth="1"/>
    <col min="14107" max="14109" width="12.3984375" style="12" customWidth="1"/>
    <col min="14110" max="14346" width="12.3984375" style="12"/>
    <col min="14347" max="14348" width="12.3984375" style="12" customWidth="1"/>
    <col min="14349" max="14349" width="20.1328125" style="12" bestFit="1" customWidth="1"/>
    <col min="14350" max="14350" width="12.86328125" style="12" bestFit="1" customWidth="1"/>
    <col min="14351" max="14351" width="12.3984375" style="12" customWidth="1"/>
    <col min="14352" max="14352" width="20.1328125" style="12" bestFit="1" customWidth="1"/>
    <col min="14353" max="14353" width="12.86328125" style="12" bestFit="1" customWidth="1"/>
    <col min="14354" max="14354" width="12.3984375" style="12" customWidth="1"/>
    <col min="14355" max="14355" width="20.1328125" style="12" bestFit="1" customWidth="1"/>
    <col min="14356" max="14356" width="12.86328125" style="12" bestFit="1" customWidth="1"/>
    <col min="14357" max="14357" width="12.3984375" style="12" customWidth="1"/>
    <col min="14358" max="14358" width="20.1328125" style="12" bestFit="1" customWidth="1"/>
    <col min="14359" max="14359" width="13.86328125" style="12" customWidth="1"/>
    <col min="14360" max="14360" width="12.86328125" style="12" bestFit="1" customWidth="1"/>
    <col min="14361" max="14361" width="12.3984375" style="12" customWidth="1"/>
    <col min="14362" max="14362" width="18.59765625" style="12" customWidth="1"/>
    <col min="14363" max="14365" width="12.3984375" style="12" customWidth="1"/>
    <col min="14366" max="14602" width="12.3984375" style="12"/>
    <col min="14603" max="14604" width="12.3984375" style="12" customWidth="1"/>
    <col min="14605" max="14605" width="20.1328125" style="12" bestFit="1" customWidth="1"/>
    <col min="14606" max="14606" width="12.86328125" style="12" bestFit="1" customWidth="1"/>
    <col min="14607" max="14607" width="12.3984375" style="12" customWidth="1"/>
    <col min="14608" max="14608" width="20.1328125" style="12" bestFit="1" customWidth="1"/>
    <col min="14609" max="14609" width="12.86328125" style="12" bestFit="1" customWidth="1"/>
    <col min="14610" max="14610" width="12.3984375" style="12" customWidth="1"/>
    <col min="14611" max="14611" width="20.1328125" style="12" bestFit="1" customWidth="1"/>
    <col min="14612" max="14612" width="12.86328125" style="12" bestFit="1" customWidth="1"/>
    <col min="14613" max="14613" width="12.3984375" style="12" customWidth="1"/>
    <col min="14614" max="14614" width="20.1328125" style="12" bestFit="1" customWidth="1"/>
    <col min="14615" max="14615" width="13.86328125" style="12" customWidth="1"/>
    <col min="14616" max="14616" width="12.86328125" style="12" bestFit="1" customWidth="1"/>
    <col min="14617" max="14617" width="12.3984375" style="12" customWidth="1"/>
    <col min="14618" max="14618" width="18.59765625" style="12" customWidth="1"/>
    <col min="14619" max="14621" width="12.3984375" style="12" customWidth="1"/>
    <col min="14622" max="14858" width="12.3984375" style="12"/>
    <col min="14859" max="14860" width="12.3984375" style="12" customWidth="1"/>
    <col min="14861" max="14861" width="20.1328125" style="12" bestFit="1" customWidth="1"/>
    <col min="14862" max="14862" width="12.86328125" style="12" bestFit="1" customWidth="1"/>
    <col min="14863" max="14863" width="12.3984375" style="12" customWidth="1"/>
    <col min="14864" max="14864" width="20.1328125" style="12" bestFit="1" customWidth="1"/>
    <col min="14865" max="14865" width="12.86328125" style="12" bestFit="1" customWidth="1"/>
    <col min="14866" max="14866" width="12.3984375" style="12" customWidth="1"/>
    <col min="14867" max="14867" width="20.1328125" style="12" bestFit="1" customWidth="1"/>
    <col min="14868" max="14868" width="12.86328125" style="12" bestFit="1" customWidth="1"/>
    <col min="14869" max="14869" width="12.3984375" style="12" customWidth="1"/>
    <col min="14870" max="14870" width="20.1328125" style="12" bestFit="1" customWidth="1"/>
    <col min="14871" max="14871" width="13.86328125" style="12" customWidth="1"/>
    <col min="14872" max="14872" width="12.86328125" style="12" bestFit="1" customWidth="1"/>
    <col min="14873" max="14873" width="12.3984375" style="12" customWidth="1"/>
    <col min="14874" max="14874" width="18.59765625" style="12" customWidth="1"/>
    <col min="14875" max="14877" width="12.3984375" style="12" customWidth="1"/>
    <col min="14878" max="15114" width="12.3984375" style="12"/>
    <col min="15115" max="15116" width="12.3984375" style="12" customWidth="1"/>
    <col min="15117" max="15117" width="20.1328125" style="12" bestFit="1" customWidth="1"/>
    <col min="15118" max="15118" width="12.86328125" style="12" bestFit="1" customWidth="1"/>
    <col min="15119" max="15119" width="12.3984375" style="12" customWidth="1"/>
    <col min="15120" max="15120" width="20.1328125" style="12" bestFit="1" customWidth="1"/>
    <col min="15121" max="15121" width="12.86328125" style="12" bestFit="1" customWidth="1"/>
    <col min="15122" max="15122" width="12.3984375" style="12" customWidth="1"/>
    <col min="15123" max="15123" width="20.1328125" style="12" bestFit="1" customWidth="1"/>
    <col min="15124" max="15124" width="12.86328125" style="12" bestFit="1" customWidth="1"/>
    <col min="15125" max="15125" width="12.3984375" style="12" customWidth="1"/>
    <col min="15126" max="15126" width="20.1328125" style="12" bestFit="1" customWidth="1"/>
    <col min="15127" max="15127" width="13.86328125" style="12" customWidth="1"/>
    <col min="15128" max="15128" width="12.86328125" style="12" bestFit="1" customWidth="1"/>
    <col min="15129" max="15129" width="12.3984375" style="12" customWidth="1"/>
    <col min="15130" max="15130" width="18.59765625" style="12" customWidth="1"/>
    <col min="15131" max="15133" width="12.3984375" style="12" customWidth="1"/>
    <col min="15134" max="15370" width="12.3984375" style="12"/>
    <col min="15371" max="15372" width="12.3984375" style="12" customWidth="1"/>
    <col min="15373" max="15373" width="20.1328125" style="12" bestFit="1" customWidth="1"/>
    <col min="15374" max="15374" width="12.86328125" style="12" bestFit="1" customWidth="1"/>
    <col min="15375" max="15375" width="12.3984375" style="12" customWidth="1"/>
    <col min="15376" max="15376" width="20.1328125" style="12" bestFit="1" customWidth="1"/>
    <col min="15377" max="15377" width="12.86328125" style="12" bestFit="1" customWidth="1"/>
    <col min="15378" max="15378" width="12.3984375" style="12" customWidth="1"/>
    <col min="15379" max="15379" width="20.1328125" style="12" bestFit="1" customWidth="1"/>
    <col min="15380" max="15380" width="12.86328125" style="12" bestFit="1" customWidth="1"/>
    <col min="15381" max="15381" width="12.3984375" style="12" customWidth="1"/>
    <col min="15382" max="15382" width="20.1328125" style="12" bestFit="1" customWidth="1"/>
    <col min="15383" max="15383" width="13.86328125" style="12" customWidth="1"/>
    <col min="15384" max="15384" width="12.86328125" style="12" bestFit="1" customWidth="1"/>
    <col min="15385" max="15385" width="12.3984375" style="12" customWidth="1"/>
    <col min="15386" max="15386" width="18.59765625" style="12" customWidth="1"/>
    <col min="15387" max="15389" width="12.3984375" style="12" customWidth="1"/>
    <col min="15390" max="15626" width="12.3984375" style="12"/>
    <col min="15627" max="15628" width="12.3984375" style="12" customWidth="1"/>
    <col min="15629" max="15629" width="20.1328125" style="12" bestFit="1" customWidth="1"/>
    <col min="15630" max="15630" width="12.86328125" style="12" bestFit="1" customWidth="1"/>
    <col min="15631" max="15631" width="12.3984375" style="12" customWidth="1"/>
    <col min="15632" max="15632" width="20.1328125" style="12" bestFit="1" customWidth="1"/>
    <col min="15633" max="15633" width="12.86328125" style="12" bestFit="1" customWidth="1"/>
    <col min="15634" max="15634" width="12.3984375" style="12" customWidth="1"/>
    <col min="15635" max="15635" width="20.1328125" style="12" bestFit="1" customWidth="1"/>
    <col min="15636" max="15636" width="12.86328125" style="12" bestFit="1" customWidth="1"/>
    <col min="15637" max="15637" width="12.3984375" style="12" customWidth="1"/>
    <col min="15638" max="15638" width="20.1328125" style="12" bestFit="1" customWidth="1"/>
    <col min="15639" max="15639" width="13.86328125" style="12" customWidth="1"/>
    <col min="15640" max="15640" width="12.86328125" style="12" bestFit="1" customWidth="1"/>
    <col min="15641" max="15641" width="12.3984375" style="12" customWidth="1"/>
    <col min="15642" max="15642" width="18.59765625" style="12" customWidth="1"/>
    <col min="15643" max="15645" width="12.3984375" style="12" customWidth="1"/>
    <col min="15646" max="15882" width="12.3984375" style="12"/>
    <col min="15883" max="15884" width="12.3984375" style="12" customWidth="1"/>
    <col min="15885" max="15885" width="20.1328125" style="12" bestFit="1" customWidth="1"/>
    <col min="15886" max="15886" width="12.86328125" style="12" bestFit="1" customWidth="1"/>
    <col min="15887" max="15887" width="12.3984375" style="12" customWidth="1"/>
    <col min="15888" max="15888" width="20.1328125" style="12" bestFit="1" customWidth="1"/>
    <col min="15889" max="15889" width="12.86328125" style="12" bestFit="1" customWidth="1"/>
    <col min="15890" max="15890" width="12.3984375" style="12" customWidth="1"/>
    <col min="15891" max="15891" width="20.1328125" style="12" bestFit="1" customWidth="1"/>
    <col min="15892" max="15892" width="12.86328125" style="12" bestFit="1" customWidth="1"/>
    <col min="15893" max="15893" width="12.3984375" style="12" customWidth="1"/>
    <col min="15894" max="15894" width="20.1328125" style="12" bestFit="1" customWidth="1"/>
    <col min="15895" max="15895" width="13.86328125" style="12" customWidth="1"/>
    <col min="15896" max="15896" width="12.86328125" style="12" bestFit="1" customWidth="1"/>
    <col min="15897" max="15897" width="12.3984375" style="12" customWidth="1"/>
    <col min="15898" max="15898" width="18.59765625" style="12" customWidth="1"/>
    <col min="15899" max="15901" width="12.3984375" style="12" customWidth="1"/>
    <col min="15902" max="16138" width="12.3984375" style="12"/>
    <col min="16139" max="16140" width="12.3984375" style="12" customWidth="1"/>
    <col min="16141" max="16141" width="20.1328125" style="12" bestFit="1" customWidth="1"/>
    <col min="16142" max="16142" width="12.86328125" style="12" bestFit="1" customWidth="1"/>
    <col min="16143" max="16143" width="12.3984375" style="12" customWidth="1"/>
    <col min="16144" max="16144" width="20.1328125" style="12" bestFit="1" customWidth="1"/>
    <col min="16145" max="16145" width="12.86328125" style="12" bestFit="1" customWidth="1"/>
    <col min="16146" max="16146" width="12.3984375" style="12" customWidth="1"/>
    <col min="16147" max="16147" width="20.1328125" style="12" bestFit="1" customWidth="1"/>
    <col min="16148" max="16148" width="12.86328125" style="12" bestFit="1" customWidth="1"/>
    <col min="16149" max="16149" width="12.3984375" style="12" customWidth="1"/>
    <col min="16150" max="16150" width="20.1328125" style="12" bestFit="1" customWidth="1"/>
    <col min="16151" max="16151" width="13.86328125" style="12" customWidth="1"/>
    <col min="16152" max="16152" width="12.86328125" style="12" bestFit="1" customWidth="1"/>
    <col min="16153" max="16153" width="12.3984375" style="12" customWidth="1"/>
    <col min="16154" max="16154" width="18.59765625" style="12" customWidth="1"/>
    <col min="16155" max="16157" width="12.3984375" style="12" customWidth="1"/>
    <col min="16158" max="16384" width="12.3984375" style="12"/>
  </cols>
  <sheetData>
    <row r="1" spans="1:29" ht="23.1" customHeight="1">
      <c r="A1" s="308" t="s">
        <v>17</v>
      </c>
      <c r="B1" s="309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  <c r="V1" s="310"/>
      <c r="W1" s="310"/>
      <c r="X1" s="310"/>
      <c r="Y1" s="310"/>
      <c r="Z1" s="310"/>
      <c r="AA1" s="310"/>
      <c r="AB1" s="310"/>
      <c r="AC1" s="311"/>
    </row>
    <row r="2" spans="1:29" ht="23.1" customHeight="1">
      <c r="A2" s="312" t="s">
        <v>18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3"/>
      <c r="U2" s="313"/>
      <c r="V2" s="313"/>
      <c r="W2" s="313"/>
      <c r="X2" s="313"/>
      <c r="Y2" s="313"/>
      <c r="Z2" s="313"/>
      <c r="AA2" s="313"/>
      <c r="AB2" s="313"/>
      <c r="AC2" s="314"/>
    </row>
    <row r="3" spans="1:29" ht="23.1" customHeight="1">
      <c r="A3" s="315" t="s">
        <v>19</v>
      </c>
      <c r="B3" s="295"/>
      <c r="C3" s="316" t="s">
        <v>167</v>
      </c>
      <c r="D3" s="295"/>
      <c r="E3" s="295"/>
      <c r="F3" s="295"/>
      <c r="G3" s="316" t="s">
        <v>168</v>
      </c>
      <c r="H3" s="295"/>
      <c r="I3" s="295"/>
      <c r="J3" s="295" t="s">
        <v>149</v>
      </c>
      <c r="K3" s="295"/>
      <c r="L3" s="295"/>
      <c r="M3" s="263" t="s">
        <v>171</v>
      </c>
      <c r="N3" s="295" t="s">
        <v>172</v>
      </c>
      <c r="O3" s="295"/>
      <c r="P3" s="295"/>
      <c r="Q3" s="295"/>
      <c r="R3" s="316" t="s">
        <v>175</v>
      </c>
      <c r="S3" s="295"/>
      <c r="T3" s="295"/>
      <c r="U3" s="295"/>
      <c r="V3" s="295" t="s">
        <v>176</v>
      </c>
      <c r="W3" s="295"/>
      <c r="X3" s="295"/>
      <c r="Y3" s="295"/>
      <c r="Z3" s="295" t="s">
        <v>20</v>
      </c>
      <c r="AA3" s="295"/>
      <c r="AB3" s="295"/>
      <c r="AC3" s="296"/>
    </row>
    <row r="4" spans="1:29" ht="105.75" hidden="1" customHeight="1">
      <c r="A4" s="307" t="s">
        <v>21</v>
      </c>
      <c r="B4" s="295"/>
      <c r="C4" s="295"/>
      <c r="D4" s="295"/>
      <c r="E4" s="295"/>
      <c r="F4" s="295"/>
      <c r="G4" s="295"/>
      <c r="H4" s="295"/>
      <c r="I4" s="295"/>
      <c r="J4" s="295"/>
      <c r="K4" s="295"/>
      <c r="L4" s="295"/>
      <c r="M4" s="262"/>
      <c r="N4" s="295"/>
      <c r="O4" s="295"/>
      <c r="P4" s="295"/>
      <c r="Q4" s="295"/>
      <c r="R4" s="295"/>
      <c r="S4" s="295"/>
      <c r="T4" s="295"/>
      <c r="U4" s="295"/>
      <c r="V4" s="295"/>
      <c r="W4" s="295"/>
      <c r="X4" s="295"/>
      <c r="Y4" s="295"/>
      <c r="Z4" s="295"/>
      <c r="AA4" s="295"/>
      <c r="AB4" s="295"/>
      <c r="AC4" s="296"/>
    </row>
    <row r="5" spans="1:29" s="13" customFormat="1" ht="23.1" customHeight="1">
      <c r="A5" s="305" t="s">
        <v>22</v>
      </c>
      <c r="B5" s="306"/>
      <c r="C5" s="26" t="s">
        <v>224</v>
      </c>
      <c r="D5" s="26"/>
      <c r="E5" s="252"/>
      <c r="F5" s="84">
        <f>COUNTA(C10:C69)</f>
        <v>6</v>
      </c>
      <c r="G5" s="26" t="str">
        <f>電豹!C5</f>
        <v>9/9-9/18</v>
      </c>
      <c r="H5" s="26"/>
      <c r="I5" s="261">
        <f>COUNTA(G10:G69)</f>
        <v>10</v>
      </c>
      <c r="J5" s="128" t="s">
        <v>169</v>
      </c>
      <c r="K5" s="26"/>
      <c r="L5" s="261">
        <f>COUNTA(J10:J69)</f>
        <v>10</v>
      </c>
      <c r="M5" s="26">
        <v>44064</v>
      </c>
      <c r="N5" s="26" t="s">
        <v>173</v>
      </c>
      <c r="O5" s="26"/>
      <c r="P5" s="261"/>
      <c r="Q5" s="261">
        <f>COUNTA(N10:N69)</f>
        <v>7</v>
      </c>
      <c r="R5" s="26" t="s">
        <v>222</v>
      </c>
      <c r="S5" s="26"/>
      <c r="T5" s="160"/>
      <c r="U5" s="160">
        <f>COUNTA(R10:R69)</f>
        <v>30</v>
      </c>
      <c r="V5" s="26" t="s">
        <v>226</v>
      </c>
      <c r="W5" s="26"/>
      <c r="X5" s="84"/>
      <c r="Y5" s="84">
        <f>COUNTA(V10:V69)</f>
        <v>15</v>
      </c>
      <c r="Z5" s="289"/>
      <c r="AA5" s="289"/>
      <c r="AB5" s="289"/>
      <c r="AC5" s="290"/>
    </row>
    <row r="6" spans="1:29" ht="23.1" customHeight="1">
      <c r="A6" s="291"/>
      <c r="B6" s="292"/>
      <c r="C6" s="27" t="s">
        <v>7</v>
      </c>
      <c r="D6" s="27" t="s">
        <v>9</v>
      </c>
      <c r="E6" s="27" t="s">
        <v>166</v>
      </c>
      <c r="F6" s="28" t="s">
        <v>12</v>
      </c>
      <c r="G6" s="27" t="s">
        <v>7</v>
      </c>
      <c r="H6" s="27" t="s">
        <v>24</v>
      </c>
      <c r="I6" s="28" t="s">
        <v>12</v>
      </c>
      <c r="J6" s="27" t="s">
        <v>7</v>
      </c>
      <c r="K6" s="27" t="s">
        <v>24</v>
      </c>
      <c r="L6" s="28" t="s">
        <v>12</v>
      </c>
      <c r="M6" s="27" t="s">
        <v>166</v>
      </c>
      <c r="N6" s="27" t="s">
        <v>7</v>
      </c>
      <c r="O6" s="27" t="s">
        <v>24</v>
      </c>
      <c r="P6" s="27" t="s">
        <v>174</v>
      </c>
      <c r="Q6" s="28" t="s">
        <v>12</v>
      </c>
      <c r="R6" s="27" t="s">
        <v>23</v>
      </c>
      <c r="S6" s="27" t="s">
        <v>24</v>
      </c>
      <c r="T6" s="27" t="s">
        <v>174</v>
      </c>
      <c r="U6" s="28" t="s">
        <v>25</v>
      </c>
      <c r="V6" s="27" t="s">
        <v>23</v>
      </c>
      <c r="W6" s="27" t="s">
        <v>24</v>
      </c>
      <c r="X6" s="27" t="s">
        <v>177</v>
      </c>
      <c r="Y6" s="28" t="s">
        <v>25</v>
      </c>
      <c r="Z6" s="29" t="s">
        <v>27</v>
      </c>
      <c r="AA6" s="29" t="s">
        <v>28</v>
      </c>
      <c r="AB6" s="27" t="s">
        <v>174</v>
      </c>
      <c r="AC6" s="101" t="s">
        <v>29</v>
      </c>
    </row>
    <row r="7" spans="1:29" s="14" customFormat="1" ht="30" customHeight="1">
      <c r="A7" s="293" t="s">
        <v>30</v>
      </c>
      <c r="B7" s="294"/>
      <c r="C7" s="31">
        <f>卡提諾!V7</f>
        <v>1620000</v>
      </c>
      <c r="D7" s="31">
        <f>卡提諾!W7</f>
        <v>22240</v>
      </c>
      <c r="E7" s="31">
        <f>卡提諾!U7</f>
        <v>50000</v>
      </c>
      <c r="F7" s="32"/>
      <c r="G7" s="31"/>
      <c r="H7" s="31">
        <f>電豹!V7</f>
        <v>16666.666666666668</v>
      </c>
      <c r="I7" s="32"/>
      <c r="J7" s="31">
        <f>Facebook!BA7</f>
        <v>166666.66666666666</v>
      </c>
      <c r="K7" s="31"/>
      <c r="L7" s="32"/>
      <c r="M7" s="31">
        <f>三立!Q7</f>
        <v>20000</v>
      </c>
      <c r="N7" s="31">
        <f>UDN!S7</f>
        <v>2000000</v>
      </c>
      <c r="O7" s="31">
        <f>UDN!T7</f>
        <v>3000</v>
      </c>
      <c r="P7" s="31">
        <f>UDN!R7</f>
        <v>15000</v>
      </c>
      <c r="Q7" s="32">
        <f>O7/N7</f>
        <v>1.5E-3</v>
      </c>
      <c r="R7" s="31">
        <f>窩客島!Q7</f>
        <v>2500000</v>
      </c>
      <c r="S7" s="31"/>
      <c r="T7" s="31">
        <f>窩客島!P7</f>
        <v>50000</v>
      </c>
      <c r="U7" s="32"/>
      <c r="V7" s="31">
        <f>Nownews!AK7</f>
        <v>50400000</v>
      </c>
      <c r="W7" s="31">
        <f>Nownews!AL7</f>
        <v>12250</v>
      </c>
      <c r="X7" s="31">
        <f>Nownews!AJ7</f>
        <v>35000</v>
      </c>
      <c r="Y7" s="32"/>
      <c r="Z7" s="33"/>
      <c r="AA7" s="33"/>
      <c r="AB7" s="33">
        <f t="shared" ref="AB7:AB23" si="0">SUMIF($C$6:$Y$6,$AB$6,C7:Y7)</f>
        <v>170000</v>
      </c>
      <c r="AC7" s="102"/>
    </row>
    <row r="8" spans="1:29" ht="17.25" hidden="1" customHeight="1">
      <c r="A8" s="297" t="s">
        <v>31</v>
      </c>
      <c r="B8" s="298"/>
      <c r="C8" s="35" t="e">
        <f>卡提諾!V8</f>
        <v>#DIV/0!</v>
      </c>
      <c r="D8" s="35" t="e">
        <f>卡提諾!W8</f>
        <v>#DIV/0!</v>
      </c>
      <c r="E8" s="35" t="e">
        <f>卡提諾!U8</f>
        <v>#REF!</v>
      </c>
      <c r="F8" s="36"/>
      <c r="G8" s="35" t="e">
        <f>G7/#REF!*I5</f>
        <v>#REF!</v>
      </c>
      <c r="H8" s="35" t="e">
        <f>H7/H5*#REF!</f>
        <v>#DIV/0!</v>
      </c>
      <c r="I8" s="36"/>
      <c r="J8" s="35" t="e">
        <f>Facebook!BA8</f>
        <v>#REF!</v>
      </c>
      <c r="K8" s="35" t="e">
        <f>K7/K5*#REF!</f>
        <v>#DIV/0!</v>
      </c>
      <c r="L8" s="36"/>
      <c r="M8" s="35" t="e">
        <f>三立!Q8</f>
        <v>#REF!</v>
      </c>
      <c r="N8" s="35" t="e">
        <f>UDN!S8</f>
        <v>#DIV/0!</v>
      </c>
      <c r="O8" s="35" t="e">
        <f>UDN!T8</f>
        <v>#DIV/0!</v>
      </c>
      <c r="P8" s="35" t="e">
        <f>UDN!R8</f>
        <v>#REF!</v>
      </c>
      <c r="Q8" s="36"/>
      <c r="R8" s="35" t="e">
        <f>窩客島!Q8</f>
        <v>#DIV/0!</v>
      </c>
      <c r="S8" s="35" t="e">
        <f>S7/S5*T5</f>
        <v>#DIV/0!</v>
      </c>
      <c r="T8" s="35" t="e">
        <f>窩客島!P8</f>
        <v>#REF!</v>
      </c>
      <c r="U8" s="36"/>
      <c r="V8" s="35" t="e">
        <f>Nownews!AK8</f>
        <v>#DIV/0!</v>
      </c>
      <c r="W8" s="35" t="e">
        <f>Nownews!AL8</f>
        <v>#DIV/0!</v>
      </c>
      <c r="X8" s="35" t="e">
        <f>Nownews!AJ8</f>
        <v>#REF!</v>
      </c>
      <c r="Y8" s="36"/>
      <c r="Z8" s="37"/>
      <c r="AA8" s="37"/>
      <c r="AB8" s="37" t="e">
        <f t="shared" si="0"/>
        <v>#REF!</v>
      </c>
      <c r="AC8" s="103"/>
    </row>
    <row r="9" spans="1:29" s="14" customFormat="1" ht="30" customHeight="1">
      <c r="A9" s="299" t="s">
        <v>32</v>
      </c>
      <c r="B9" s="300"/>
      <c r="C9" s="39">
        <f>卡提諾!V9</f>
        <v>2076903</v>
      </c>
      <c r="D9" s="40">
        <f>卡提諾!W9</f>
        <v>23848</v>
      </c>
      <c r="E9" s="40">
        <f>卡提諾!U9</f>
        <v>53033</v>
      </c>
      <c r="F9" s="41">
        <f t="shared" ref="F9:F15" si="1">D9/C9</f>
        <v>1.1482481367690258E-2</v>
      </c>
      <c r="G9" s="39">
        <f>電豹!U9</f>
        <v>555487</v>
      </c>
      <c r="H9" s="40">
        <f>電豹!V9</f>
        <v>16815</v>
      </c>
      <c r="I9" s="41">
        <f>H9/G9</f>
        <v>3.0270735408749441E-2</v>
      </c>
      <c r="J9" s="39">
        <f>Facebook!BA9</f>
        <v>420235</v>
      </c>
      <c r="K9" s="40">
        <f>Facebook!BB9</f>
        <v>21922</v>
      </c>
      <c r="L9" s="41">
        <f>K9/J9</f>
        <v>5.2166049948243247E-2</v>
      </c>
      <c r="M9" s="39">
        <f>三立!Q9</f>
        <v>30131</v>
      </c>
      <c r="N9" s="39">
        <f>UDN!S9</f>
        <v>2131017</v>
      </c>
      <c r="O9" s="40">
        <f>UDN!T9</f>
        <v>10571</v>
      </c>
      <c r="P9" s="40">
        <f>UDN!R9</f>
        <v>16102</v>
      </c>
      <c r="Q9" s="41">
        <f>O9/N9</f>
        <v>4.9605423138341931E-3</v>
      </c>
      <c r="R9" s="39">
        <f>窩客島!Q9</f>
        <v>2532157</v>
      </c>
      <c r="S9" s="40">
        <f>窩客島!R9</f>
        <v>4072</v>
      </c>
      <c r="T9" s="40">
        <f>窩客島!P9</f>
        <v>59501</v>
      </c>
      <c r="U9" s="41">
        <f>S9/R9</f>
        <v>1.6081151366206755E-3</v>
      </c>
      <c r="V9" s="39">
        <f>Nownews!AK9</f>
        <v>53699357</v>
      </c>
      <c r="W9" s="40">
        <f>Nownews!AL9</f>
        <v>20913</v>
      </c>
      <c r="X9" s="40">
        <f>Nownews!AJ9</f>
        <v>47982</v>
      </c>
      <c r="Y9" s="41">
        <f t="shared" ref="Y9:Y23" si="2">W9/V9</f>
        <v>3.8944600398101604E-4</v>
      </c>
      <c r="Z9" s="42">
        <f t="shared" ref="Z9:Z23" si="3">SUMIF($C$6:$Y$6,$Z$6,C9:Y9)</f>
        <v>61415156</v>
      </c>
      <c r="AA9" s="42">
        <f t="shared" ref="AA9:AA23" si="4">SUMIF($C$6:$Y$6,$AA$6,C9:Y9)</f>
        <v>98141</v>
      </c>
      <c r="AB9" s="42">
        <f t="shared" si="0"/>
        <v>206749</v>
      </c>
      <c r="AC9" s="104">
        <f>AA9/Z9</f>
        <v>1.5979931728904182E-3</v>
      </c>
    </row>
    <row r="10" spans="1:29" s="15" customFormat="1" ht="15.75">
      <c r="A10" s="105">
        <v>44053</v>
      </c>
      <c r="B10" s="44" t="s">
        <v>165</v>
      </c>
      <c r="C10" s="45">
        <f>卡提諾!V10</f>
        <v>223235</v>
      </c>
      <c r="D10" s="45">
        <f>卡提諾!W10</f>
        <v>4487</v>
      </c>
      <c r="E10" s="45">
        <f>卡提諾!U10</f>
        <v>53033</v>
      </c>
      <c r="F10" s="46">
        <f t="shared" si="1"/>
        <v>2.0099894729769079E-2</v>
      </c>
      <c r="G10" s="45"/>
      <c r="H10" s="45"/>
      <c r="I10" s="46"/>
      <c r="J10" s="45"/>
      <c r="K10" s="45"/>
      <c r="L10" s="46"/>
      <c r="M10" s="45"/>
      <c r="N10" s="45"/>
      <c r="O10" s="45"/>
      <c r="P10" s="45"/>
      <c r="Q10" s="46"/>
      <c r="R10" s="45"/>
      <c r="S10" s="45"/>
      <c r="T10" s="45"/>
      <c r="U10" s="46"/>
      <c r="V10" s="45"/>
      <c r="W10" s="45"/>
      <c r="X10" s="45"/>
      <c r="Y10" s="46" t="e">
        <f t="shared" si="2"/>
        <v>#DIV/0!</v>
      </c>
      <c r="Z10" s="151">
        <f t="shared" si="3"/>
        <v>223235</v>
      </c>
      <c r="AA10" s="152">
        <f t="shared" si="4"/>
        <v>4487</v>
      </c>
      <c r="AB10" s="152">
        <f t="shared" si="0"/>
        <v>53033</v>
      </c>
      <c r="AC10" s="153">
        <f>AA10/Z10</f>
        <v>2.0099894729769079E-2</v>
      </c>
    </row>
    <row r="11" spans="1:29" s="15" customFormat="1" ht="15.75">
      <c r="A11" s="105">
        <v>44054</v>
      </c>
      <c r="B11" s="44" t="s">
        <v>38</v>
      </c>
      <c r="C11" s="45">
        <f>卡提諾!V11</f>
        <v>389264</v>
      </c>
      <c r="D11" s="45">
        <f>卡提諾!W11</f>
        <v>580</v>
      </c>
      <c r="E11" s="45">
        <f>卡提諾!U11</f>
        <v>0</v>
      </c>
      <c r="F11" s="46">
        <f t="shared" si="1"/>
        <v>1.4899913683258663E-3</v>
      </c>
      <c r="G11" s="45"/>
      <c r="H11" s="45"/>
      <c r="I11" s="46"/>
      <c r="J11" s="45"/>
      <c r="K11" s="45"/>
      <c r="L11" s="46"/>
      <c r="M11" s="45"/>
      <c r="N11" s="45"/>
      <c r="O11" s="45"/>
      <c r="P11" s="45"/>
      <c r="Q11" s="46"/>
      <c r="R11" s="45"/>
      <c r="S11" s="45"/>
      <c r="T11" s="45"/>
      <c r="U11" s="46"/>
      <c r="V11" s="45"/>
      <c r="W11" s="45"/>
      <c r="X11" s="45"/>
      <c r="Y11" s="46" t="e">
        <f t="shared" si="2"/>
        <v>#DIV/0!</v>
      </c>
      <c r="Z11" s="151">
        <f t="shared" si="3"/>
        <v>389264</v>
      </c>
      <c r="AA11" s="152">
        <f t="shared" si="4"/>
        <v>580</v>
      </c>
      <c r="AB11" s="152">
        <f t="shared" si="0"/>
        <v>0</v>
      </c>
      <c r="AC11" s="153">
        <f t="shared" ref="AC11:AC23" si="5">AA11/Z11</f>
        <v>1.4899913683258663E-3</v>
      </c>
    </row>
    <row r="12" spans="1:29" s="15" customFormat="1" ht="15.75">
      <c r="A12" s="105">
        <v>44055</v>
      </c>
      <c r="B12" s="44" t="s">
        <v>39</v>
      </c>
      <c r="C12" s="45">
        <f>卡提諾!V12</f>
        <v>394304</v>
      </c>
      <c r="D12" s="45">
        <f>卡提諾!W12</f>
        <v>4631</v>
      </c>
      <c r="E12" s="45">
        <f>卡提諾!U12</f>
        <v>0</v>
      </c>
      <c r="F12" s="46">
        <f t="shared" si="1"/>
        <v>1.1744745171238436E-2</v>
      </c>
      <c r="G12" s="45">
        <f>電豹!U10</f>
        <v>56395</v>
      </c>
      <c r="H12" s="45">
        <f>電豹!V10</f>
        <v>1679</v>
      </c>
      <c r="I12" s="46">
        <f t="shared" ref="I12:I21" si="6">H12/G12</f>
        <v>2.9772142920471673E-2</v>
      </c>
      <c r="J12" s="45"/>
      <c r="K12" s="45"/>
      <c r="L12" s="46"/>
      <c r="M12" s="45"/>
      <c r="N12" s="45"/>
      <c r="O12" s="45"/>
      <c r="P12" s="45"/>
      <c r="Q12" s="46"/>
      <c r="R12" s="45"/>
      <c r="S12" s="45"/>
      <c r="T12" s="45"/>
      <c r="U12" s="46"/>
      <c r="V12" s="45"/>
      <c r="W12" s="45"/>
      <c r="X12" s="45"/>
      <c r="Y12" s="46" t="e">
        <f t="shared" si="2"/>
        <v>#DIV/0!</v>
      </c>
      <c r="Z12" s="151">
        <f t="shared" si="3"/>
        <v>450699</v>
      </c>
      <c r="AA12" s="152">
        <f t="shared" si="4"/>
        <v>6310</v>
      </c>
      <c r="AB12" s="152">
        <f t="shared" si="0"/>
        <v>0</v>
      </c>
      <c r="AC12" s="153">
        <f t="shared" si="5"/>
        <v>1.4000474818004921E-2</v>
      </c>
    </row>
    <row r="13" spans="1:29" s="15" customFormat="1" ht="15.75">
      <c r="A13" s="105">
        <v>44056</v>
      </c>
      <c r="B13" s="44" t="s">
        <v>33</v>
      </c>
      <c r="C13" s="45">
        <f>卡提諾!V13</f>
        <v>384866</v>
      </c>
      <c r="D13" s="45">
        <f>卡提諾!W13</f>
        <v>4915</v>
      </c>
      <c r="E13" s="45">
        <f>卡提諾!U13</f>
        <v>0</v>
      </c>
      <c r="F13" s="46">
        <f t="shared" si="1"/>
        <v>1.2770678625807424E-2</v>
      </c>
      <c r="G13" s="45">
        <f>電豹!U11</f>
        <v>56034</v>
      </c>
      <c r="H13" s="45">
        <f>電豹!V11</f>
        <v>1722</v>
      </c>
      <c r="I13" s="46">
        <f t="shared" si="6"/>
        <v>3.073134168540529E-2</v>
      </c>
      <c r="J13" s="45"/>
      <c r="K13" s="45"/>
      <c r="L13" s="46"/>
      <c r="M13" s="45"/>
      <c r="N13" s="45"/>
      <c r="O13" s="45"/>
      <c r="P13" s="45"/>
      <c r="Q13" s="46"/>
      <c r="R13" s="45"/>
      <c r="S13" s="45"/>
      <c r="T13" s="45"/>
      <c r="U13" s="46"/>
      <c r="V13" s="45"/>
      <c r="W13" s="45"/>
      <c r="X13" s="45"/>
      <c r="Y13" s="46" t="e">
        <f t="shared" si="2"/>
        <v>#DIV/0!</v>
      </c>
      <c r="Z13" s="151">
        <f t="shared" si="3"/>
        <v>440900</v>
      </c>
      <c r="AA13" s="152">
        <f t="shared" si="4"/>
        <v>6637</v>
      </c>
      <c r="AB13" s="152">
        <f t="shared" si="0"/>
        <v>0</v>
      </c>
      <c r="AC13" s="153">
        <f t="shared" si="5"/>
        <v>1.505330006804264E-2</v>
      </c>
    </row>
    <row r="14" spans="1:29" s="15" customFormat="1" ht="15.75">
      <c r="A14" s="105">
        <v>44057</v>
      </c>
      <c r="B14" s="44" t="s">
        <v>34</v>
      </c>
      <c r="C14" s="45">
        <f>卡提諾!V14</f>
        <v>377254</v>
      </c>
      <c r="D14" s="45">
        <f>卡提諾!W14</f>
        <v>561</v>
      </c>
      <c r="E14" s="45">
        <f>卡提諾!U14</f>
        <v>0</v>
      </c>
      <c r="F14" s="46">
        <f t="shared" si="1"/>
        <v>1.4870617674033939E-3</v>
      </c>
      <c r="G14" s="45">
        <f>電豹!U12</f>
        <v>53944</v>
      </c>
      <c r="H14" s="45">
        <f>電豹!V12</f>
        <v>1637</v>
      </c>
      <c r="I14" s="46">
        <f t="shared" si="6"/>
        <v>3.0346285036333975E-2</v>
      </c>
      <c r="J14" s="45"/>
      <c r="K14" s="45"/>
      <c r="L14" s="46"/>
      <c r="M14" s="45"/>
      <c r="N14" s="45"/>
      <c r="O14" s="45"/>
      <c r="P14" s="45"/>
      <c r="Q14" s="46"/>
      <c r="R14" s="45"/>
      <c r="S14" s="45"/>
      <c r="T14" s="45"/>
      <c r="U14" s="46"/>
      <c r="V14" s="45"/>
      <c r="W14" s="45"/>
      <c r="X14" s="45"/>
      <c r="Y14" s="46" t="e">
        <f t="shared" si="2"/>
        <v>#DIV/0!</v>
      </c>
      <c r="Z14" s="151">
        <f t="shared" si="3"/>
        <v>431198</v>
      </c>
      <c r="AA14" s="152">
        <f t="shared" si="4"/>
        <v>2198</v>
      </c>
      <c r="AB14" s="152">
        <f t="shared" si="0"/>
        <v>0</v>
      </c>
      <c r="AC14" s="153">
        <f t="shared" si="5"/>
        <v>5.0974262403814486E-3</v>
      </c>
    </row>
    <row r="15" spans="1:29" s="15" customFormat="1" ht="15.75">
      <c r="A15" s="105">
        <v>44058</v>
      </c>
      <c r="B15" s="44" t="s">
        <v>35</v>
      </c>
      <c r="C15" s="45">
        <f>卡提諾!V20</f>
        <v>0</v>
      </c>
      <c r="D15" s="45">
        <f>卡提諾!W20</f>
        <v>0</v>
      </c>
      <c r="E15" s="45">
        <f>卡提諾!U20</f>
        <v>0</v>
      </c>
      <c r="F15" s="46" t="e">
        <f t="shared" si="1"/>
        <v>#DIV/0!</v>
      </c>
      <c r="G15" s="45">
        <f>電豹!U13</f>
        <v>54934</v>
      </c>
      <c r="H15" s="45">
        <f>電豹!V13</f>
        <v>1687</v>
      </c>
      <c r="I15" s="46">
        <f t="shared" si="6"/>
        <v>3.0709578767247971E-2</v>
      </c>
      <c r="J15" s="45"/>
      <c r="K15" s="45"/>
      <c r="L15" s="46"/>
      <c r="M15" s="45"/>
      <c r="N15" s="45"/>
      <c r="O15" s="45"/>
      <c r="P15" s="45"/>
      <c r="Q15" s="46"/>
      <c r="R15" s="45"/>
      <c r="S15" s="45"/>
      <c r="T15" s="45"/>
      <c r="U15" s="46"/>
      <c r="V15" s="45"/>
      <c r="W15" s="45"/>
      <c r="X15" s="45"/>
      <c r="Y15" s="46" t="e">
        <f t="shared" si="2"/>
        <v>#DIV/0!</v>
      </c>
      <c r="Z15" s="151">
        <f t="shared" si="3"/>
        <v>54934</v>
      </c>
      <c r="AA15" s="152">
        <f t="shared" si="4"/>
        <v>1687</v>
      </c>
      <c r="AB15" s="152">
        <f t="shared" si="0"/>
        <v>0</v>
      </c>
      <c r="AC15" s="153">
        <f t="shared" si="5"/>
        <v>3.0709578767247971E-2</v>
      </c>
    </row>
    <row r="16" spans="1:29" s="15" customFormat="1" ht="15.75">
      <c r="A16" s="105">
        <v>44059</v>
      </c>
      <c r="B16" s="44" t="s">
        <v>36</v>
      </c>
      <c r="C16" s="45"/>
      <c r="D16" s="45"/>
      <c r="E16" s="45"/>
      <c r="F16" s="46"/>
      <c r="G16" s="45">
        <f>電豹!U14</f>
        <v>55934</v>
      </c>
      <c r="H16" s="45">
        <f>電豹!V14</f>
        <v>1683</v>
      </c>
      <c r="I16" s="46">
        <f t="shared" si="6"/>
        <v>3.0089033503772303E-2</v>
      </c>
      <c r="J16" s="45"/>
      <c r="K16" s="45"/>
      <c r="L16" s="46"/>
      <c r="M16" s="45"/>
      <c r="N16" s="45"/>
      <c r="O16" s="45"/>
      <c r="P16" s="45"/>
      <c r="Q16" s="46"/>
      <c r="R16" s="45"/>
      <c r="S16" s="45"/>
      <c r="T16" s="45"/>
      <c r="U16" s="46"/>
      <c r="V16" s="45"/>
      <c r="W16" s="45"/>
      <c r="X16" s="45"/>
      <c r="Y16" s="46" t="e">
        <f t="shared" si="2"/>
        <v>#DIV/0!</v>
      </c>
      <c r="Z16" s="151">
        <f t="shared" si="3"/>
        <v>55934</v>
      </c>
      <c r="AA16" s="152">
        <f t="shared" si="4"/>
        <v>1683</v>
      </c>
      <c r="AB16" s="152">
        <f t="shared" si="0"/>
        <v>0</v>
      </c>
      <c r="AC16" s="153">
        <f t="shared" si="5"/>
        <v>3.0089033503772303E-2</v>
      </c>
    </row>
    <row r="17" spans="1:29" s="15" customFormat="1" ht="15.75">
      <c r="A17" s="105">
        <v>44060</v>
      </c>
      <c r="B17" s="44" t="s">
        <v>37</v>
      </c>
      <c r="C17" s="45"/>
      <c r="D17" s="45"/>
      <c r="E17" s="45"/>
      <c r="F17" s="46"/>
      <c r="G17" s="45">
        <f>電豹!U15</f>
        <v>54093</v>
      </c>
      <c r="H17" s="45">
        <f>電豹!V15</f>
        <v>1673</v>
      </c>
      <c r="I17" s="46">
        <f t="shared" si="6"/>
        <v>3.0928216220213335E-2</v>
      </c>
      <c r="J17" s="45"/>
      <c r="K17" s="45"/>
      <c r="L17" s="46"/>
      <c r="M17" s="45"/>
      <c r="N17" s="45"/>
      <c r="O17" s="45"/>
      <c r="P17" s="45"/>
      <c r="Q17" s="46"/>
      <c r="R17" s="45">
        <f>窩客島!Q10</f>
        <v>2532157</v>
      </c>
      <c r="S17" s="45">
        <f>窩客島!R10</f>
        <v>4072</v>
      </c>
      <c r="T17" s="45">
        <f>窩客島!P10</f>
        <v>59501</v>
      </c>
      <c r="U17" s="46">
        <f t="shared" ref="U17:U46" si="7">S17/R17</f>
        <v>1.6081151366206755E-3</v>
      </c>
      <c r="V17" s="45"/>
      <c r="W17" s="45"/>
      <c r="X17" s="45"/>
      <c r="Y17" s="46" t="e">
        <f t="shared" si="2"/>
        <v>#DIV/0!</v>
      </c>
      <c r="Z17" s="151">
        <f t="shared" si="3"/>
        <v>2586250</v>
      </c>
      <c r="AA17" s="152">
        <f t="shared" si="4"/>
        <v>5745</v>
      </c>
      <c r="AB17" s="152">
        <f t="shared" si="0"/>
        <v>59501</v>
      </c>
      <c r="AC17" s="153">
        <f t="shared" si="5"/>
        <v>2.221362977283712E-3</v>
      </c>
    </row>
    <row r="18" spans="1:29" s="15" customFormat="1" ht="15.75">
      <c r="A18" s="105">
        <v>44061</v>
      </c>
      <c r="B18" s="44" t="s">
        <v>38</v>
      </c>
      <c r="C18" s="45"/>
      <c r="D18" s="45"/>
      <c r="E18" s="45"/>
      <c r="F18" s="46"/>
      <c r="G18" s="45">
        <f>電豹!U16</f>
        <v>54845</v>
      </c>
      <c r="H18" s="45">
        <f>電豹!V16</f>
        <v>1662</v>
      </c>
      <c r="I18" s="46">
        <f t="shared" si="6"/>
        <v>3.0303582824323091E-2</v>
      </c>
      <c r="J18" s="45"/>
      <c r="K18" s="45"/>
      <c r="L18" s="46"/>
      <c r="M18" s="45"/>
      <c r="N18" s="45"/>
      <c r="O18" s="45"/>
      <c r="P18" s="45"/>
      <c r="Q18" s="46"/>
      <c r="R18" s="45">
        <f>窩客島!Q11</f>
        <v>0</v>
      </c>
      <c r="S18" s="45">
        <f>窩客島!R11</f>
        <v>0</v>
      </c>
      <c r="T18" s="45">
        <f>窩客島!P11</f>
        <v>0</v>
      </c>
      <c r="U18" s="46" t="e">
        <f t="shared" si="7"/>
        <v>#DIV/0!</v>
      </c>
      <c r="V18" s="45"/>
      <c r="W18" s="45"/>
      <c r="X18" s="45"/>
      <c r="Y18" s="46" t="e">
        <f t="shared" si="2"/>
        <v>#DIV/0!</v>
      </c>
      <c r="Z18" s="151">
        <f t="shared" si="3"/>
        <v>54845</v>
      </c>
      <c r="AA18" s="152">
        <f t="shared" si="4"/>
        <v>1662</v>
      </c>
      <c r="AB18" s="152">
        <f t="shared" si="0"/>
        <v>0</v>
      </c>
      <c r="AC18" s="153">
        <f t="shared" si="5"/>
        <v>3.0303582824323091E-2</v>
      </c>
    </row>
    <row r="19" spans="1:29" s="15" customFormat="1" ht="15.75">
      <c r="A19" s="105">
        <v>44062</v>
      </c>
      <c r="B19" s="44" t="s">
        <v>39</v>
      </c>
      <c r="C19" s="45"/>
      <c r="D19" s="45"/>
      <c r="E19" s="45"/>
      <c r="F19" s="46"/>
      <c r="G19" s="45">
        <f>電豹!U17</f>
        <v>59405</v>
      </c>
      <c r="H19" s="45">
        <f>電豹!V17</f>
        <v>1760</v>
      </c>
      <c r="I19" s="46">
        <f t="shared" si="6"/>
        <v>2.9627135762982915E-2</v>
      </c>
      <c r="J19" s="45"/>
      <c r="K19" s="45"/>
      <c r="L19" s="46"/>
      <c r="M19" s="45"/>
      <c r="N19" s="45"/>
      <c r="O19" s="45"/>
      <c r="P19" s="45"/>
      <c r="Q19" s="46"/>
      <c r="R19" s="45">
        <f>窩客島!Q12</f>
        <v>0</v>
      </c>
      <c r="S19" s="45">
        <f>窩客島!R12</f>
        <v>0</v>
      </c>
      <c r="T19" s="45">
        <f>窩客島!P12</f>
        <v>0</v>
      </c>
      <c r="U19" s="46" t="e">
        <f t="shared" si="7"/>
        <v>#DIV/0!</v>
      </c>
      <c r="V19" s="45"/>
      <c r="W19" s="45"/>
      <c r="X19" s="45"/>
      <c r="Y19" s="46" t="e">
        <f t="shared" si="2"/>
        <v>#DIV/0!</v>
      </c>
      <c r="Z19" s="151">
        <f t="shared" si="3"/>
        <v>59405</v>
      </c>
      <c r="AA19" s="152">
        <f t="shared" si="4"/>
        <v>1760</v>
      </c>
      <c r="AB19" s="152">
        <f t="shared" si="0"/>
        <v>0</v>
      </c>
      <c r="AC19" s="153">
        <f t="shared" si="5"/>
        <v>2.9627135762982915E-2</v>
      </c>
    </row>
    <row r="20" spans="1:29" s="15" customFormat="1" ht="15.75">
      <c r="A20" s="105">
        <v>44063</v>
      </c>
      <c r="B20" s="44" t="s">
        <v>33</v>
      </c>
      <c r="C20" s="45"/>
      <c r="D20" s="45"/>
      <c r="E20" s="45"/>
      <c r="F20" s="46"/>
      <c r="G20" s="45">
        <f>電豹!U18</f>
        <v>54948</v>
      </c>
      <c r="H20" s="45">
        <f>電豹!V18</f>
        <v>1625</v>
      </c>
      <c r="I20" s="46">
        <f t="shared" si="6"/>
        <v>2.9573414864963239E-2</v>
      </c>
      <c r="J20" s="45"/>
      <c r="K20" s="45"/>
      <c r="L20" s="46"/>
      <c r="M20" s="45"/>
      <c r="N20" s="45"/>
      <c r="O20" s="45"/>
      <c r="P20" s="45"/>
      <c r="Q20" s="46"/>
      <c r="R20" s="45">
        <f>窩客島!Q13</f>
        <v>0</v>
      </c>
      <c r="S20" s="45">
        <f>窩客島!R13</f>
        <v>0</v>
      </c>
      <c r="T20" s="45">
        <f>窩客島!P13</f>
        <v>0</v>
      </c>
      <c r="U20" s="46" t="e">
        <f t="shared" si="7"/>
        <v>#DIV/0!</v>
      </c>
      <c r="V20" s="45"/>
      <c r="W20" s="45"/>
      <c r="X20" s="45"/>
      <c r="Y20" s="46" t="e">
        <f t="shared" si="2"/>
        <v>#DIV/0!</v>
      </c>
      <c r="Z20" s="151">
        <f t="shared" si="3"/>
        <v>54948</v>
      </c>
      <c r="AA20" s="152">
        <f t="shared" si="4"/>
        <v>1625</v>
      </c>
      <c r="AB20" s="152">
        <f t="shared" si="0"/>
        <v>0</v>
      </c>
      <c r="AC20" s="153">
        <f t="shared" si="5"/>
        <v>2.9573414864963239E-2</v>
      </c>
    </row>
    <row r="21" spans="1:29" s="15" customFormat="1" ht="15.75">
      <c r="A21" s="105">
        <v>44064</v>
      </c>
      <c r="B21" s="44" t="s">
        <v>34</v>
      </c>
      <c r="C21" s="45"/>
      <c r="D21" s="45"/>
      <c r="E21" s="45"/>
      <c r="F21" s="46"/>
      <c r="G21" s="45">
        <f>電豹!U19</f>
        <v>54955</v>
      </c>
      <c r="H21" s="45">
        <f>電豹!V19</f>
        <v>1687</v>
      </c>
      <c r="I21" s="46">
        <f t="shared" si="6"/>
        <v>3.0697843690292059E-2</v>
      </c>
      <c r="J21" s="45"/>
      <c r="K21" s="45"/>
      <c r="L21" s="46"/>
      <c r="M21" s="45">
        <f>三立!Q10</f>
        <v>30131</v>
      </c>
      <c r="N21" s="45"/>
      <c r="O21" s="45"/>
      <c r="P21" s="45"/>
      <c r="Q21" s="46"/>
      <c r="R21" s="45">
        <f>窩客島!Q14</f>
        <v>0</v>
      </c>
      <c r="S21" s="45">
        <f>窩客島!R14</f>
        <v>0</v>
      </c>
      <c r="T21" s="45">
        <f>窩客島!P14</f>
        <v>0</v>
      </c>
      <c r="U21" s="46" t="e">
        <f t="shared" si="7"/>
        <v>#DIV/0!</v>
      </c>
      <c r="V21" s="45"/>
      <c r="W21" s="45"/>
      <c r="X21" s="45"/>
      <c r="Y21" s="46" t="e">
        <f t="shared" si="2"/>
        <v>#DIV/0!</v>
      </c>
      <c r="Z21" s="151">
        <f t="shared" si="3"/>
        <v>54955</v>
      </c>
      <c r="AA21" s="152">
        <f t="shared" si="4"/>
        <v>1687</v>
      </c>
      <c r="AB21" s="152">
        <f t="shared" si="0"/>
        <v>30131</v>
      </c>
      <c r="AC21" s="153">
        <f t="shared" si="5"/>
        <v>3.0697843690292059E-2</v>
      </c>
    </row>
    <row r="22" spans="1:29" s="15" customFormat="1" ht="15.75">
      <c r="A22" s="105">
        <v>44065</v>
      </c>
      <c r="B22" s="44" t="s">
        <v>35</v>
      </c>
      <c r="C22" s="45"/>
      <c r="D22" s="45"/>
      <c r="E22" s="45"/>
      <c r="F22" s="46"/>
      <c r="G22" s="45"/>
      <c r="H22" s="45"/>
      <c r="I22" s="46"/>
      <c r="J22" s="45"/>
      <c r="K22" s="45"/>
      <c r="L22" s="46"/>
      <c r="M22" s="45"/>
      <c r="N22" s="45"/>
      <c r="O22" s="45"/>
      <c r="P22" s="45"/>
      <c r="Q22" s="46"/>
      <c r="R22" s="45">
        <f>窩客島!Q15</f>
        <v>0</v>
      </c>
      <c r="S22" s="45">
        <f>窩客島!R15</f>
        <v>0</v>
      </c>
      <c r="T22" s="45">
        <f>窩客島!P15</f>
        <v>0</v>
      </c>
      <c r="U22" s="46" t="e">
        <f t="shared" si="7"/>
        <v>#DIV/0!</v>
      </c>
      <c r="V22" s="45"/>
      <c r="W22" s="45"/>
      <c r="X22" s="45"/>
      <c r="Y22" s="46" t="e">
        <f t="shared" si="2"/>
        <v>#DIV/0!</v>
      </c>
      <c r="Z22" s="151">
        <f t="shared" si="3"/>
        <v>0</v>
      </c>
      <c r="AA22" s="152">
        <f t="shared" si="4"/>
        <v>0</v>
      </c>
      <c r="AB22" s="152">
        <f t="shared" si="0"/>
        <v>0</v>
      </c>
      <c r="AC22" s="153" t="e">
        <f t="shared" si="5"/>
        <v>#DIV/0!</v>
      </c>
    </row>
    <row r="23" spans="1:29" s="15" customFormat="1" ht="15.75">
      <c r="A23" s="105">
        <v>44066</v>
      </c>
      <c r="B23" s="44" t="s">
        <v>36</v>
      </c>
      <c r="C23" s="45"/>
      <c r="D23" s="45"/>
      <c r="E23" s="45"/>
      <c r="F23" s="46"/>
      <c r="G23" s="45"/>
      <c r="H23" s="45"/>
      <c r="I23" s="46"/>
      <c r="J23" s="45"/>
      <c r="K23" s="45"/>
      <c r="L23" s="46"/>
      <c r="M23" s="45"/>
      <c r="N23" s="45"/>
      <c r="O23" s="45"/>
      <c r="P23" s="45"/>
      <c r="Q23" s="46"/>
      <c r="R23" s="45">
        <f>窩客島!Q16</f>
        <v>0</v>
      </c>
      <c r="S23" s="45">
        <f>窩客島!R16</f>
        <v>0</v>
      </c>
      <c r="T23" s="45">
        <f>窩客島!P16</f>
        <v>0</v>
      </c>
      <c r="U23" s="46" t="e">
        <f t="shared" si="7"/>
        <v>#DIV/0!</v>
      </c>
      <c r="V23" s="45"/>
      <c r="W23" s="45"/>
      <c r="X23" s="45"/>
      <c r="Y23" s="46" t="e">
        <f t="shared" si="2"/>
        <v>#DIV/0!</v>
      </c>
      <c r="Z23" s="151">
        <f t="shared" si="3"/>
        <v>0</v>
      </c>
      <c r="AA23" s="152">
        <f t="shared" si="4"/>
        <v>0</v>
      </c>
      <c r="AB23" s="152">
        <f t="shared" si="0"/>
        <v>0</v>
      </c>
      <c r="AC23" s="153" t="e">
        <f t="shared" si="5"/>
        <v>#DIV/0!</v>
      </c>
    </row>
    <row r="24" spans="1:29" s="15" customFormat="1" ht="15.75">
      <c r="A24" s="105">
        <v>44067</v>
      </c>
      <c r="B24" s="44" t="s">
        <v>37</v>
      </c>
      <c r="C24" s="45"/>
      <c r="D24" s="45"/>
      <c r="E24" s="45"/>
      <c r="F24" s="46"/>
      <c r="G24" s="45"/>
      <c r="H24" s="45"/>
      <c r="I24" s="46"/>
      <c r="J24" s="45"/>
      <c r="K24" s="45"/>
      <c r="L24" s="46"/>
      <c r="M24" s="45"/>
      <c r="N24" s="45"/>
      <c r="O24" s="45"/>
      <c r="P24" s="45"/>
      <c r="Q24" s="46"/>
      <c r="R24" s="45">
        <f>窩客島!Q17</f>
        <v>0</v>
      </c>
      <c r="S24" s="45">
        <f>窩客島!R17</f>
        <v>0</v>
      </c>
      <c r="T24" s="45">
        <f>窩客島!P17</f>
        <v>0</v>
      </c>
      <c r="U24" s="46" t="e">
        <f t="shared" si="7"/>
        <v>#DIV/0!</v>
      </c>
      <c r="V24" s="45"/>
      <c r="W24" s="45"/>
      <c r="X24" s="45"/>
      <c r="Y24" s="46"/>
      <c r="Z24" s="151">
        <f t="shared" ref="Z24:Z46" si="8">SUMIF($C$6:$Y$6,$Z$6,C24:Y24)</f>
        <v>0</v>
      </c>
      <c r="AA24" s="152">
        <f t="shared" ref="AA24:AA46" si="9">SUMIF($C$6:$Y$6,$AA$6,C24:Y24)</f>
        <v>0</v>
      </c>
      <c r="AB24" s="152">
        <f t="shared" ref="AB24:AB46" si="10">SUMIF($C$6:$Y$6,$AB$6,C24:Y24)</f>
        <v>0</v>
      </c>
      <c r="AC24" s="153" t="e">
        <f t="shared" ref="AC24:AC46" si="11">AA24/Z24</f>
        <v>#DIV/0!</v>
      </c>
    </row>
    <row r="25" spans="1:29" s="15" customFormat="1" ht="15.75">
      <c r="A25" s="105">
        <v>44068</v>
      </c>
      <c r="B25" s="44" t="s">
        <v>38</v>
      </c>
      <c r="C25" s="45"/>
      <c r="D25" s="45"/>
      <c r="E25" s="45"/>
      <c r="F25" s="46"/>
      <c r="G25" s="45"/>
      <c r="H25" s="45"/>
      <c r="I25" s="46"/>
      <c r="J25" s="45"/>
      <c r="K25" s="45"/>
      <c r="L25" s="46"/>
      <c r="M25" s="45"/>
      <c r="N25" s="45">
        <f>UDN!S10</f>
        <v>191267</v>
      </c>
      <c r="O25" s="45">
        <f>UDN!T10</f>
        <v>495</v>
      </c>
      <c r="P25" s="45">
        <f>UDN!R10</f>
        <v>16102</v>
      </c>
      <c r="Q25" s="46">
        <f t="shared" ref="Q25" si="12">O25/N25</f>
        <v>2.5880052492066063E-3</v>
      </c>
      <c r="R25" s="45">
        <f>窩客島!Q18</f>
        <v>0</v>
      </c>
      <c r="S25" s="45">
        <f>窩客島!R18</f>
        <v>0</v>
      </c>
      <c r="T25" s="45">
        <f>窩客島!P18</f>
        <v>0</v>
      </c>
      <c r="U25" s="46" t="e">
        <f t="shared" si="7"/>
        <v>#DIV/0!</v>
      </c>
      <c r="V25" s="45"/>
      <c r="W25" s="45"/>
      <c r="X25" s="45"/>
      <c r="Y25" s="46"/>
      <c r="Z25" s="151">
        <f t="shared" si="8"/>
        <v>191267</v>
      </c>
      <c r="AA25" s="152">
        <f t="shared" si="9"/>
        <v>495</v>
      </c>
      <c r="AB25" s="152">
        <f t="shared" si="10"/>
        <v>16102</v>
      </c>
      <c r="AC25" s="153">
        <f t="shared" si="11"/>
        <v>2.5880052492066063E-3</v>
      </c>
    </row>
    <row r="26" spans="1:29" s="15" customFormat="1" ht="15.75">
      <c r="A26" s="105">
        <v>44069</v>
      </c>
      <c r="B26" s="44" t="s">
        <v>39</v>
      </c>
      <c r="C26" s="45"/>
      <c r="D26" s="45"/>
      <c r="E26" s="45"/>
      <c r="F26" s="46"/>
      <c r="G26" s="45"/>
      <c r="H26" s="45"/>
      <c r="I26" s="46"/>
      <c r="J26" s="45"/>
      <c r="K26" s="45"/>
      <c r="L26" s="46"/>
      <c r="M26" s="45"/>
      <c r="N26" s="45">
        <f>UDN!S11</f>
        <v>361606</v>
      </c>
      <c r="O26" s="45">
        <f>UDN!T11</f>
        <v>1662</v>
      </c>
      <c r="P26" s="45">
        <f>UDN!R11</f>
        <v>0</v>
      </c>
      <c r="Q26" s="46">
        <f t="shared" ref="Q26:Q31" si="13">O26/N26</f>
        <v>4.5961626742919088E-3</v>
      </c>
      <c r="R26" s="45">
        <f>窩客島!Q19</f>
        <v>0</v>
      </c>
      <c r="S26" s="45">
        <f>窩客島!R19</f>
        <v>0</v>
      </c>
      <c r="T26" s="45">
        <f>窩客島!P19</f>
        <v>0</v>
      </c>
      <c r="U26" s="46" t="e">
        <f t="shared" si="7"/>
        <v>#DIV/0!</v>
      </c>
      <c r="V26" s="45"/>
      <c r="W26" s="45"/>
      <c r="X26" s="45"/>
      <c r="Y26" s="46"/>
      <c r="Z26" s="151">
        <f t="shared" si="8"/>
        <v>361606</v>
      </c>
      <c r="AA26" s="152">
        <f t="shared" si="9"/>
        <v>1662</v>
      </c>
      <c r="AB26" s="152">
        <f t="shared" si="10"/>
        <v>0</v>
      </c>
      <c r="AC26" s="153">
        <f t="shared" si="11"/>
        <v>4.5961626742919088E-3</v>
      </c>
    </row>
    <row r="27" spans="1:29" s="15" customFormat="1" ht="15.75">
      <c r="A27" s="105">
        <v>44070</v>
      </c>
      <c r="B27" s="44" t="s">
        <v>33</v>
      </c>
      <c r="C27" s="45"/>
      <c r="D27" s="45"/>
      <c r="E27" s="45"/>
      <c r="F27" s="46"/>
      <c r="G27" s="45"/>
      <c r="H27" s="45"/>
      <c r="I27" s="46"/>
      <c r="J27" s="45">
        <f>Facebook!BA10</f>
        <v>32136</v>
      </c>
      <c r="K27" s="45">
        <f>Facebook!BB10</f>
        <v>1555</v>
      </c>
      <c r="L27" s="46">
        <f t="shared" ref="L27:L36" si="14">K27/J27</f>
        <v>4.8388100572566595E-2</v>
      </c>
      <c r="M27" s="45"/>
      <c r="N27" s="45">
        <f>UDN!S12</f>
        <v>406039</v>
      </c>
      <c r="O27" s="45">
        <f>UDN!T12</f>
        <v>2260</v>
      </c>
      <c r="P27" s="45">
        <f>UDN!R12</f>
        <v>0</v>
      </c>
      <c r="Q27" s="46">
        <f t="shared" si="13"/>
        <v>5.5659678011225526E-3</v>
      </c>
      <c r="R27" s="45">
        <f>窩客島!Q20</f>
        <v>0</v>
      </c>
      <c r="S27" s="45">
        <f>窩客島!R20</f>
        <v>0</v>
      </c>
      <c r="T27" s="45">
        <f>窩客島!P20</f>
        <v>0</v>
      </c>
      <c r="U27" s="46" t="e">
        <f t="shared" si="7"/>
        <v>#DIV/0!</v>
      </c>
      <c r="V27" s="45"/>
      <c r="W27" s="45"/>
      <c r="X27" s="45"/>
      <c r="Y27" s="46"/>
      <c r="Z27" s="151">
        <f t="shared" si="8"/>
        <v>438175</v>
      </c>
      <c r="AA27" s="152">
        <f t="shared" si="9"/>
        <v>3815</v>
      </c>
      <c r="AB27" s="152">
        <f t="shared" si="10"/>
        <v>0</v>
      </c>
      <c r="AC27" s="153">
        <f t="shared" si="11"/>
        <v>8.7065670108974723E-3</v>
      </c>
    </row>
    <row r="28" spans="1:29" s="15" customFormat="1" ht="15.75">
      <c r="A28" s="105">
        <v>44071</v>
      </c>
      <c r="B28" s="44" t="s">
        <v>34</v>
      </c>
      <c r="C28" s="45"/>
      <c r="D28" s="45"/>
      <c r="E28" s="45"/>
      <c r="F28" s="46"/>
      <c r="G28" s="45"/>
      <c r="H28" s="45"/>
      <c r="I28" s="46"/>
      <c r="J28" s="45">
        <f>Facebook!BA11</f>
        <v>48438</v>
      </c>
      <c r="K28" s="45">
        <f>Facebook!BB11</f>
        <v>2401</v>
      </c>
      <c r="L28" s="46">
        <f t="shared" si="14"/>
        <v>4.9568520583013337E-2</v>
      </c>
      <c r="M28" s="45"/>
      <c r="N28" s="45">
        <f>UDN!S13</f>
        <v>366715</v>
      </c>
      <c r="O28" s="45">
        <f>UDN!T13</f>
        <v>2066</v>
      </c>
      <c r="P28" s="45">
        <f>UDN!R13</f>
        <v>0</v>
      </c>
      <c r="Q28" s="46">
        <f t="shared" si="13"/>
        <v>5.6338028169014088E-3</v>
      </c>
      <c r="R28" s="45">
        <f>窩客島!Q21</f>
        <v>0</v>
      </c>
      <c r="S28" s="45">
        <f>窩客島!R21</f>
        <v>0</v>
      </c>
      <c r="T28" s="45">
        <f>窩客島!P21</f>
        <v>0</v>
      </c>
      <c r="U28" s="46" t="e">
        <f t="shared" si="7"/>
        <v>#DIV/0!</v>
      </c>
      <c r="V28" s="45"/>
      <c r="W28" s="45"/>
      <c r="X28" s="45"/>
      <c r="Y28" s="46"/>
      <c r="Z28" s="151">
        <f t="shared" si="8"/>
        <v>415153</v>
      </c>
      <c r="AA28" s="152">
        <f t="shared" si="9"/>
        <v>4467</v>
      </c>
      <c r="AB28" s="152">
        <f t="shared" si="10"/>
        <v>0</v>
      </c>
      <c r="AC28" s="153">
        <f t="shared" si="11"/>
        <v>1.0759888523026451E-2</v>
      </c>
    </row>
    <row r="29" spans="1:29" s="15" customFormat="1" ht="15.75">
      <c r="A29" s="105">
        <v>44072</v>
      </c>
      <c r="B29" s="44" t="s">
        <v>35</v>
      </c>
      <c r="C29" s="45"/>
      <c r="D29" s="45"/>
      <c r="E29" s="45"/>
      <c r="F29" s="46"/>
      <c r="G29" s="45"/>
      <c r="H29" s="45"/>
      <c r="I29" s="46"/>
      <c r="J29" s="45">
        <f>Facebook!BA12</f>
        <v>51317</v>
      </c>
      <c r="K29" s="45">
        <f>Facebook!BB12</f>
        <v>2292</v>
      </c>
      <c r="L29" s="46">
        <f t="shared" si="14"/>
        <v>4.4663561782645127E-2</v>
      </c>
      <c r="M29" s="45"/>
      <c r="N29" s="45">
        <f>UDN!S14</f>
        <v>266363</v>
      </c>
      <c r="O29" s="45">
        <f>UDN!T14</f>
        <v>1374</v>
      </c>
      <c r="P29" s="45">
        <f>UDN!R14</f>
        <v>0</v>
      </c>
      <c r="Q29" s="46">
        <f t="shared" si="13"/>
        <v>5.1583740985046726E-3</v>
      </c>
      <c r="R29" s="45">
        <f>窩客島!Q22</f>
        <v>0</v>
      </c>
      <c r="S29" s="45">
        <f>窩客島!R22</f>
        <v>0</v>
      </c>
      <c r="T29" s="45">
        <f>窩客島!P22</f>
        <v>0</v>
      </c>
      <c r="U29" s="46" t="e">
        <f t="shared" si="7"/>
        <v>#DIV/0!</v>
      </c>
      <c r="V29" s="45"/>
      <c r="W29" s="45"/>
      <c r="X29" s="45"/>
      <c r="Y29" s="46"/>
      <c r="Z29" s="151">
        <f t="shared" si="8"/>
        <v>317680</v>
      </c>
      <c r="AA29" s="152">
        <f t="shared" si="9"/>
        <v>3666</v>
      </c>
      <c r="AB29" s="152">
        <f t="shared" si="10"/>
        <v>0</v>
      </c>
      <c r="AC29" s="153">
        <f t="shared" si="11"/>
        <v>1.1539914379249559E-2</v>
      </c>
    </row>
    <row r="30" spans="1:29" s="15" customFormat="1" ht="15.75">
      <c r="A30" s="105">
        <v>44073</v>
      </c>
      <c r="B30" s="44" t="s">
        <v>36</v>
      </c>
      <c r="C30" s="45"/>
      <c r="D30" s="45"/>
      <c r="E30" s="45"/>
      <c r="F30" s="46"/>
      <c r="G30" s="45"/>
      <c r="H30" s="45"/>
      <c r="I30" s="46"/>
      <c r="J30" s="45">
        <f>Facebook!BA13</f>
        <v>47837</v>
      </c>
      <c r="K30" s="45">
        <f>Facebook!BB13</f>
        <v>2795</v>
      </c>
      <c r="L30" s="46">
        <f t="shared" si="14"/>
        <v>5.8427576980161801E-2</v>
      </c>
      <c r="M30" s="45"/>
      <c r="N30" s="45">
        <f>UDN!S15</f>
        <v>272375</v>
      </c>
      <c r="O30" s="45">
        <f>UDN!T15</f>
        <v>1511</v>
      </c>
      <c r="P30" s="45">
        <f>UDN!R15</f>
        <v>0</v>
      </c>
      <c r="Q30" s="46">
        <f t="shared" si="13"/>
        <v>5.5474988526847176E-3</v>
      </c>
      <c r="R30" s="45">
        <f>窩客島!Q23</f>
        <v>0</v>
      </c>
      <c r="S30" s="45">
        <f>窩客島!R23</f>
        <v>0</v>
      </c>
      <c r="T30" s="45">
        <f>窩客島!P23</f>
        <v>0</v>
      </c>
      <c r="U30" s="46" t="e">
        <f t="shared" si="7"/>
        <v>#DIV/0!</v>
      </c>
      <c r="V30" s="45"/>
      <c r="W30" s="45"/>
      <c r="X30" s="45"/>
      <c r="Y30" s="46"/>
      <c r="Z30" s="151">
        <f t="shared" si="8"/>
        <v>320212</v>
      </c>
      <c r="AA30" s="152">
        <f t="shared" si="9"/>
        <v>4306</v>
      </c>
      <c r="AB30" s="152">
        <f t="shared" si="10"/>
        <v>0</v>
      </c>
      <c r="AC30" s="153">
        <f t="shared" si="11"/>
        <v>1.344734113649707E-2</v>
      </c>
    </row>
    <row r="31" spans="1:29" s="15" customFormat="1" ht="15.75">
      <c r="A31" s="105">
        <v>44074</v>
      </c>
      <c r="B31" s="44" t="s">
        <v>37</v>
      </c>
      <c r="C31" s="45"/>
      <c r="D31" s="45"/>
      <c r="E31" s="45"/>
      <c r="F31" s="46"/>
      <c r="G31" s="45"/>
      <c r="H31" s="45"/>
      <c r="I31" s="46"/>
      <c r="J31" s="45">
        <f>Facebook!BA14</f>
        <v>49600</v>
      </c>
      <c r="K31" s="45">
        <f>Facebook!BB14</f>
        <v>2467</v>
      </c>
      <c r="L31" s="46">
        <f t="shared" si="14"/>
        <v>4.973790322580645E-2</v>
      </c>
      <c r="M31" s="45"/>
      <c r="N31" s="45">
        <f>UDN!S16</f>
        <v>266652</v>
      </c>
      <c r="O31" s="45">
        <f>UDN!T16</f>
        <v>1203</v>
      </c>
      <c r="P31" s="45">
        <f>UDN!R16</f>
        <v>0</v>
      </c>
      <c r="Q31" s="46">
        <f t="shared" si="13"/>
        <v>4.5114981323972816E-3</v>
      </c>
      <c r="R31" s="45">
        <f>窩客島!Q24</f>
        <v>0</v>
      </c>
      <c r="S31" s="45">
        <f>窩客島!R24</f>
        <v>0</v>
      </c>
      <c r="T31" s="45">
        <f>窩客島!P24</f>
        <v>0</v>
      </c>
      <c r="U31" s="46" t="e">
        <f t="shared" si="7"/>
        <v>#DIV/0!</v>
      </c>
      <c r="V31" s="45"/>
      <c r="W31" s="45"/>
      <c r="X31" s="45"/>
      <c r="Y31" s="46"/>
      <c r="Z31" s="151">
        <f t="shared" si="8"/>
        <v>316252</v>
      </c>
      <c r="AA31" s="152">
        <f t="shared" si="9"/>
        <v>3670</v>
      </c>
      <c r="AB31" s="152">
        <f t="shared" si="10"/>
        <v>0</v>
      </c>
      <c r="AC31" s="153">
        <f t="shared" si="11"/>
        <v>1.1604669693788499E-2</v>
      </c>
    </row>
    <row r="32" spans="1:29" s="15" customFormat="1" ht="15.75">
      <c r="A32" s="105">
        <v>44075</v>
      </c>
      <c r="B32" s="44" t="s">
        <v>38</v>
      </c>
      <c r="C32" s="45"/>
      <c r="D32" s="45"/>
      <c r="E32" s="45"/>
      <c r="F32" s="46"/>
      <c r="G32" s="45"/>
      <c r="H32" s="45"/>
      <c r="I32" s="46"/>
      <c r="J32" s="45">
        <f>Facebook!BA15</f>
        <v>35853</v>
      </c>
      <c r="K32" s="45">
        <f>Facebook!BB15</f>
        <v>2114</v>
      </c>
      <c r="L32" s="46">
        <f t="shared" si="14"/>
        <v>5.8962987755557417E-2</v>
      </c>
      <c r="M32" s="45"/>
      <c r="N32" s="45"/>
      <c r="O32" s="45"/>
      <c r="P32" s="45"/>
      <c r="Q32" s="46"/>
      <c r="R32" s="45">
        <f>窩客島!Q25</f>
        <v>0</v>
      </c>
      <c r="S32" s="45">
        <f>窩客島!R25</f>
        <v>0</v>
      </c>
      <c r="T32" s="45">
        <f>窩客島!P25</f>
        <v>0</v>
      </c>
      <c r="U32" s="46" t="e">
        <f t="shared" si="7"/>
        <v>#DIV/0!</v>
      </c>
      <c r="V32" s="45"/>
      <c r="W32" s="45"/>
      <c r="X32" s="45"/>
      <c r="Y32" s="46"/>
      <c r="Z32" s="151">
        <f t="shared" si="8"/>
        <v>35853</v>
      </c>
      <c r="AA32" s="152">
        <f t="shared" si="9"/>
        <v>2114</v>
      </c>
      <c r="AB32" s="152">
        <f t="shared" si="10"/>
        <v>0</v>
      </c>
      <c r="AC32" s="153">
        <f t="shared" si="11"/>
        <v>5.8962987755557417E-2</v>
      </c>
    </row>
    <row r="33" spans="1:29" s="15" customFormat="1" ht="15.75">
      <c r="A33" s="105">
        <v>44076</v>
      </c>
      <c r="B33" s="44" t="s">
        <v>39</v>
      </c>
      <c r="C33" s="45"/>
      <c r="D33" s="45"/>
      <c r="E33" s="45"/>
      <c r="F33" s="46"/>
      <c r="G33" s="45"/>
      <c r="H33" s="45"/>
      <c r="I33" s="46"/>
      <c r="J33" s="45">
        <f>Facebook!BA16</f>
        <v>33594</v>
      </c>
      <c r="K33" s="45">
        <f>Facebook!BB16</f>
        <v>1809</v>
      </c>
      <c r="L33" s="46">
        <f t="shared" si="14"/>
        <v>5.3848901589569564E-2</v>
      </c>
      <c r="M33" s="45"/>
      <c r="N33" s="45"/>
      <c r="O33" s="45"/>
      <c r="P33" s="45"/>
      <c r="Q33" s="46"/>
      <c r="R33" s="45">
        <f>窩客島!Q26</f>
        <v>0</v>
      </c>
      <c r="S33" s="45">
        <f>窩客島!R26</f>
        <v>0</v>
      </c>
      <c r="T33" s="45">
        <f>窩客島!P26</f>
        <v>0</v>
      </c>
      <c r="U33" s="46" t="e">
        <f t="shared" si="7"/>
        <v>#DIV/0!</v>
      </c>
      <c r="V33" s="45"/>
      <c r="W33" s="45"/>
      <c r="X33" s="45"/>
      <c r="Y33" s="46"/>
      <c r="Z33" s="151">
        <f t="shared" si="8"/>
        <v>33594</v>
      </c>
      <c r="AA33" s="152">
        <f t="shared" si="9"/>
        <v>1809</v>
      </c>
      <c r="AB33" s="152">
        <f t="shared" si="10"/>
        <v>0</v>
      </c>
      <c r="AC33" s="153">
        <f t="shared" si="11"/>
        <v>5.3848901589569564E-2</v>
      </c>
    </row>
    <row r="34" spans="1:29" s="15" customFormat="1" ht="15.75">
      <c r="A34" s="105">
        <v>44077</v>
      </c>
      <c r="B34" s="44" t="s">
        <v>33</v>
      </c>
      <c r="C34" s="45"/>
      <c r="D34" s="45"/>
      <c r="E34" s="45"/>
      <c r="F34" s="46"/>
      <c r="G34" s="45"/>
      <c r="H34" s="45"/>
      <c r="I34" s="46"/>
      <c r="J34" s="45">
        <f>Facebook!BA17</f>
        <v>35413</v>
      </c>
      <c r="K34" s="45">
        <f>Facebook!BB17</f>
        <v>2125</v>
      </c>
      <c r="L34" s="46">
        <f t="shared" si="14"/>
        <v>6.0006212407872815E-2</v>
      </c>
      <c r="M34" s="45"/>
      <c r="N34" s="45"/>
      <c r="O34" s="45"/>
      <c r="P34" s="45"/>
      <c r="Q34" s="46"/>
      <c r="R34" s="45">
        <f>窩客島!Q27</f>
        <v>0</v>
      </c>
      <c r="S34" s="45">
        <f>窩客島!R27</f>
        <v>0</v>
      </c>
      <c r="T34" s="45">
        <f>窩客島!P27</f>
        <v>0</v>
      </c>
      <c r="U34" s="46" t="e">
        <f t="shared" si="7"/>
        <v>#DIV/0!</v>
      </c>
      <c r="V34" s="45"/>
      <c r="W34" s="45"/>
      <c r="X34" s="45"/>
      <c r="Y34" s="46"/>
      <c r="Z34" s="151">
        <f t="shared" si="8"/>
        <v>35413</v>
      </c>
      <c r="AA34" s="152">
        <f t="shared" si="9"/>
        <v>2125</v>
      </c>
      <c r="AB34" s="152">
        <f t="shared" si="10"/>
        <v>0</v>
      </c>
      <c r="AC34" s="153">
        <f t="shared" si="11"/>
        <v>6.0006212407872815E-2</v>
      </c>
    </row>
    <row r="35" spans="1:29" s="15" customFormat="1" ht="15.75">
      <c r="A35" s="105">
        <v>44078</v>
      </c>
      <c r="B35" s="44" t="s">
        <v>34</v>
      </c>
      <c r="C35" s="45"/>
      <c r="D35" s="45"/>
      <c r="E35" s="45"/>
      <c r="F35" s="46"/>
      <c r="G35" s="45"/>
      <c r="H35" s="45"/>
      <c r="I35" s="46"/>
      <c r="J35" s="45">
        <f>Facebook!BA18</f>
        <v>41740</v>
      </c>
      <c r="K35" s="45">
        <f>Facebook!BB18</f>
        <v>2116</v>
      </c>
      <c r="L35" s="46">
        <f t="shared" si="14"/>
        <v>5.0694777192141834E-2</v>
      </c>
      <c r="M35" s="45"/>
      <c r="N35" s="45"/>
      <c r="O35" s="45"/>
      <c r="P35" s="45"/>
      <c r="Q35" s="46"/>
      <c r="R35" s="45">
        <f>窩客島!Q28</f>
        <v>0</v>
      </c>
      <c r="S35" s="45">
        <f>窩客島!R28</f>
        <v>0</v>
      </c>
      <c r="T35" s="45">
        <f>窩客島!P28</f>
        <v>0</v>
      </c>
      <c r="U35" s="46" t="e">
        <f t="shared" si="7"/>
        <v>#DIV/0!</v>
      </c>
      <c r="V35" s="45"/>
      <c r="W35" s="45"/>
      <c r="X35" s="45"/>
      <c r="Y35" s="46"/>
      <c r="Z35" s="151">
        <f t="shared" si="8"/>
        <v>41740</v>
      </c>
      <c r="AA35" s="152">
        <f t="shared" si="9"/>
        <v>2116</v>
      </c>
      <c r="AB35" s="152">
        <f t="shared" si="10"/>
        <v>0</v>
      </c>
      <c r="AC35" s="153">
        <f t="shared" si="11"/>
        <v>5.0694777192141834E-2</v>
      </c>
    </row>
    <row r="36" spans="1:29" s="15" customFormat="1" ht="15.75">
      <c r="A36" s="105">
        <v>44079</v>
      </c>
      <c r="B36" s="44" t="s">
        <v>35</v>
      </c>
      <c r="C36" s="45"/>
      <c r="D36" s="45"/>
      <c r="E36" s="45"/>
      <c r="F36" s="46"/>
      <c r="G36" s="45"/>
      <c r="H36" s="45"/>
      <c r="I36" s="46"/>
      <c r="J36" s="45">
        <f>Facebook!BA19</f>
        <v>44307</v>
      </c>
      <c r="K36" s="45">
        <f>Facebook!BB19</f>
        <v>2248</v>
      </c>
      <c r="L36" s="46">
        <f t="shared" si="14"/>
        <v>5.0736903875234163E-2</v>
      </c>
      <c r="M36" s="45"/>
      <c r="N36" s="45"/>
      <c r="O36" s="45"/>
      <c r="P36" s="45"/>
      <c r="Q36" s="46"/>
      <c r="R36" s="45">
        <f>窩客島!Q29</f>
        <v>0</v>
      </c>
      <c r="S36" s="45">
        <f>窩客島!R29</f>
        <v>0</v>
      </c>
      <c r="T36" s="45">
        <f>窩客島!P29</f>
        <v>0</v>
      </c>
      <c r="U36" s="46" t="e">
        <f t="shared" si="7"/>
        <v>#DIV/0!</v>
      </c>
      <c r="V36" s="45"/>
      <c r="W36" s="45"/>
      <c r="X36" s="45"/>
      <c r="Y36" s="46"/>
      <c r="Z36" s="151">
        <f t="shared" si="8"/>
        <v>44307</v>
      </c>
      <c r="AA36" s="152">
        <f t="shared" si="9"/>
        <v>2248</v>
      </c>
      <c r="AB36" s="152">
        <f t="shared" si="10"/>
        <v>0</v>
      </c>
      <c r="AC36" s="153">
        <f t="shared" si="11"/>
        <v>5.0736903875234163E-2</v>
      </c>
    </row>
    <row r="37" spans="1:29" s="15" customFormat="1" ht="15.75">
      <c r="A37" s="105">
        <v>44080</v>
      </c>
      <c r="B37" s="44" t="s">
        <v>36</v>
      </c>
      <c r="C37" s="45"/>
      <c r="D37" s="45"/>
      <c r="E37" s="45"/>
      <c r="F37" s="46"/>
      <c r="G37" s="45"/>
      <c r="H37" s="45"/>
      <c r="I37" s="46"/>
      <c r="J37" s="45"/>
      <c r="K37" s="45"/>
      <c r="L37" s="46"/>
      <c r="M37" s="45"/>
      <c r="N37" s="45"/>
      <c r="O37" s="45"/>
      <c r="P37" s="45"/>
      <c r="Q37" s="46"/>
      <c r="R37" s="45">
        <f>窩客島!Q30</f>
        <v>0</v>
      </c>
      <c r="S37" s="45">
        <f>窩客島!R30</f>
        <v>0</v>
      </c>
      <c r="T37" s="45">
        <f>窩客島!P30</f>
        <v>0</v>
      </c>
      <c r="U37" s="46" t="e">
        <f t="shared" si="7"/>
        <v>#DIV/0!</v>
      </c>
      <c r="V37" s="45"/>
      <c r="W37" s="45"/>
      <c r="X37" s="45"/>
      <c r="Y37" s="46"/>
      <c r="Z37" s="151">
        <f t="shared" si="8"/>
        <v>0</v>
      </c>
      <c r="AA37" s="152">
        <f t="shared" si="9"/>
        <v>0</v>
      </c>
      <c r="AB37" s="152">
        <f t="shared" si="10"/>
        <v>0</v>
      </c>
      <c r="AC37" s="153" t="e">
        <f t="shared" si="11"/>
        <v>#DIV/0!</v>
      </c>
    </row>
    <row r="38" spans="1:29" s="15" customFormat="1" ht="15.75">
      <c r="A38" s="105">
        <v>44081</v>
      </c>
      <c r="B38" s="44" t="s">
        <v>37</v>
      </c>
      <c r="C38" s="45"/>
      <c r="D38" s="45"/>
      <c r="E38" s="45"/>
      <c r="F38" s="46"/>
      <c r="G38" s="45"/>
      <c r="H38" s="45"/>
      <c r="I38" s="46"/>
      <c r="J38" s="45"/>
      <c r="K38" s="45"/>
      <c r="L38" s="46"/>
      <c r="M38" s="45"/>
      <c r="N38" s="45"/>
      <c r="O38" s="45"/>
      <c r="P38" s="45"/>
      <c r="Q38" s="46"/>
      <c r="R38" s="45">
        <f>窩客島!Q31</f>
        <v>0</v>
      </c>
      <c r="S38" s="45">
        <f>窩客島!R31</f>
        <v>0</v>
      </c>
      <c r="T38" s="45">
        <f>窩客島!P31</f>
        <v>0</v>
      </c>
      <c r="U38" s="46" t="e">
        <f t="shared" si="7"/>
        <v>#DIV/0!</v>
      </c>
      <c r="V38" s="45"/>
      <c r="W38" s="45"/>
      <c r="X38" s="45"/>
      <c r="Y38" s="46"/>
      <c r="Z38" s="151">
        <f t="shared" si="8"/>
        <v>0</v>
      </c>
      <c r="AA38" s="152">
        <f t="shared" si="9"/>
        <v>0</v>
      </c>
      <c r="AB38" s="152">
        <f t="shared" si="10"/>
        <v>0</v>
      </c>
      <c r="AC38" s="153" t="e">
        <f t="shared" si="11"/>
        <v>#DIV/0!</v>
      </c>
    </row>
    <row r="39" spans="1:29" s="15" customFormat="1" ht="15.75">
      <c r="A39" s="105">
        <v>44082</v>
      </c>
      <c r="B39" s="44" t="s">
        <v>38</v>
      </c>
      <c r="C39" s="45"/>
      <c r="D39" s="45"/>
      <c r="E39" s="45"/>
      <c r="F39" s="46"/>
      <c r="G39" s="45"/>
      <c r="H39" s="45"/>
      <c r="I39" s="46"/>
      <c r="J39" s="45"/>
      <c r="K39" s="45"/>
      <c r="L39" s="46"/>
      <c r="M39" s="45"/>
      <c r="N39" s="45"/>
      <c r="O39" s="45"/>
      <c r="P39" s="45"/>
      <c r="Q39" s="46"/>
      <c r="R39" s="45">
        <f>窩客島!Q32</f>
        <v>0</v>
      </c>
      <c r="S39" s="45">
        <f>窩客島!R32</f>
        <v>0</v>
      </c>
      <c r="T39" s="45">
        <f>窩客島!P32</f>
        <v>0</v>
      </c>
      <c r="U39" s="46" t="e">
        <f t="shared" si="7"/>
        <v>#DIV/0!</v>
      </c>
      <c r="V39" s="45"/>
      <c r="W39" s="45"/>
      <c r="X39" s="45"/>
      <c r="Y39" s="46"/>
      <c r="Z39" s="151">
        <f t="shared" si="8"/>
        <v>0</v>
      </c>
      <c r="AA39" s="152">
        <f t="shared" si="9"/>
        <v>0</v>
      </c>
      <c r="AB39" s="152">
        <f t="shared" si="10"/>
        <v>0</v>
      </c>
      <c r="AC39" s="153" t="e">
        <f t="shared" si="11"/>
        <v>#DIV/0!</v>
      </c>
    </row>
    <row r="40" spans="1:29" s="15" customFormat="1" ht="15.75">
      <c r="A40" s="105">
        <v>44083</v>
      </c>
      <c r="B40" s="44" t="s">
        <v>39</v>
      </c>
      <c r="C40" s="45"/>
      <c r="D40" s="45"/>
      <c r="E40" s="45"/>
      <c r="F40" s="46"/>
      <c r="G40" s="45"/>
      <c r="H40" s="45"/>
      <c r="I40" s="46"/>
      <c r="J40" s="45"/>
      <c r="K40" s="45"/>
      <c r="L40" s="46"/>
      <c r="M40" s="45"/>
      <c r="N40" s="45"/>
      <c r="O40" s="45"/>
      <c r="P40" s="45"/>
      <c r="Q40" s="46"/>
      <c r="R40" s="45">
        <f>窩客島!Q33</f>
        <v>0</v>
      </c>
      <c r="S40" s="45">
        <f>窩客島!R33</f>
        <v>0</v>
      </c>
      <c r="T40" s="45">
        <f>窩客島!P33</f>
        <v>0</v>
      </c>
      <c r="U40" s="46" t="e">
        <f t="shared" si="7"/>
        <v>#DIV/0!</v>
      </c>
      <c r="V40" s="45"/>
      <c r="W40" s="45"/>
      <c r="X40" s="45"/>
      <c r="Y40" s="46"/>
      <c r="Z40" s="151">
        <f t="shared" si="8"/>
        <v>0</v>
      </c>
      <c r="AA40" s="152">
        <f t="shared" si="9"/>
        <v>0</v>
      </c>
      <c r="AB40" s="152">
        <f t="shared" si="10"/>
        <v>0</v>
      </c>
      <c r="AC40" s="153" t="e">
        <f t="shared" si="11"/>
        <v>#DIV/0!</v>
      </c>
    </row>
    <row r="41" spans="1:29" s="15" customFormat="1" ht="15.75">
      <c r="A41" s="105">
        <v>44084</v>
      </c>
      <c r="B41" s="44" t="s">
        <v>33</v>
      </c>
      <c r="C41" s="45"/>
      <c r="D41" s="45"/>
      <c r="E41" s="45"/>
      <c r="F41" s="46"/>
      <c r="G41" s="45"/>
      <c r="H41" s="45"/>
      <c r="I41" s="46"/>
      <c r="J41" s="45"/>
      <c r="K41" s="45"/>
      <c r="L41" s="46"/>
      <c r="M41" s="45"/>
      <c r="N41" s="45"/>
      <c r="O41" s="45"/>
      <c r="P41" s="45"/>
      <c r="Q41" s="46"/>
      <c r="R41" s="45">
        <f>窩客島!Q34</f>
        <v>0</v>
      </c>
      <c r="S41" s="45">
        <f>窩客島!R34</f>
        <v>0</v>
      </c>
      <c r="T41" s="45">
        <f>窩客島!P34</f>
        <v>0</v>
      </c>
      <c r="U41" s="46" t="e">
        <f t="shared" si="7"/>
        <v>#DIV/0!</v>
      </c>
      <c r="V41" s="45"/>
      <c r="W41" s="45"/>
      <c r="X41" s="45"/>
      <c r="Y41" s="46"/>
      <c r="Z41" s="151">
        <f t="shared" si="8"/>
        <v>0</v>
      </c>
      <c r="AA41" s="152">
        <f t="shared" si="9"/>
        <v>0</v>
      </c>
      <c r="AB41" s="152">
        <f t="shared" si="10"/>
        <v>0</v>
      </c>
      <c r="AC41" s="153" t="e">
        <f t="shared" si="11"/>
        <v>#DIV/0!</v>
      </c>
    </row>
    <row r="42" spans="1:29" s="15" customFormat="1" ht="15.75">
      <c r="A42" s="105">
        <v>44085</v>
      </c>
      <c r="B42" s="44" t="s">
        <v>34</v>
      </c>
      <c r="C42" s="45"/>
      <c r="D42" s="45"/>
      <c r="E42" s="45"/>
      <c r="F42" s="46"/>
      <c r="G42" s="45"/>
      <c r="H42" s="45"/>
      <c r="I42" s="46"/>
      <c r="J42" s="45"/>
      <c r="K42" s="45"/>
      <c r="L42" s="46"/>
      <c r="M42" s="45"/>
      <c r="N42" s="45"/>
      <c r="O42" s="45"/>
      <c r="P42" s="45"/>
      <c r="Q42" s="46"/>
      <c r="R42" s="45">
        <f>窩客島!Q35</f>
        <v>0</v>
      </c>
      <c r="S42" s="45">
        <f>窩客島!R35</f>
        <v>0</v>
      </c>
      <c r="T42" s="45">
        <f>窩客島!P35</f>
        <v>0</v>
      </c>
      <c r="U42" s="46" t="e">
        <f t="shared" si="7"/>
        <v>#DIV/0!</v>
      </c>
      <c r="V42" s="45"/>
      <c r="W42" s="45"/>
      <c r="X42" s="45"/>
      <c r="Y42" s="46"/>
      <c r="Z42" s="151">
        <f t="shared" si="8"/>
        <v>0</v>
      </c>
      <c r="AA42" s="152">
        <f t="shared" si="9"/>
        <v>0</v>
      </c>
      <c r="AB42" s="152">
        <f t="shared" si="10"/>
        <v>0</v>
      </c>
      <c r="AC42" s="153" t="e">
        <f t="shared" si="11"/>
        <v>#DIV/0!</v>
      </c>
    </row>
    <row r="43" spans="1:29" s="15" customFormat="1" ht="15.75">
      <c r="A43" s="105">
        <v>44086</v>
      </c>
      <c r="B43" s="44" t="s">
        <v>35</v>
      </c>
      <c r="C43" s="45"/>
      <c r="D43" s="45"/>
      <c r="E43" s="45"/>
      <c r="F43" s="46"/>
      <c r="G43" s="45"/>
      <c r="H43" s="45"/>
      <c r="I43" s="46"/>
      <c r="J43" s="45"/>
      <c r="K43" s="45"/>
      <c r="L43" s="46"/>
      <c r="M43" s="45"/>
      <c r="N43" s="45"/>
      <c r="O43" s="45"/>
      <c r="P43" s="45"/>
      <c r="Q43" s="46"/>
      <c r="R43" s="45">
        <f>窩客島!Q36</f>
        <v>0</v>
      </c>
      <c r="S43" s="45">
        <f>窩客島!R36</f>
        <v>0</v>
      </c>
      <c r="T43" s="45">
        <f>窩客島!P36</f>
        <v>0</v>
      </c>
      <c r="U43" s="46" t="e">
        <f t="shared" si="7"/>
        <v>#DIV/0!</v>
      </c>
      <c r="V43" s="45"/>
      <c r="W43" s="45"/>
      <c r="X43" s="45"/>
      <c r="Y43" s="46"/>
      <c r="Z43" s="151">
        <f t="shared" si="8"/>
        <v>0</v>
      </c>
      <c r="AA43" s="152">
        <f t="shared" si="9"/>
        <v>0</v>
      </c>
      <c r="AB43" s="152">
        <f t="shared" si="10"/>
        <v>0</v>
      </c>
      <c r="AC43" s="153" t="e">
        <f t="shared" si="11"/>
        <v>#DIV/0!</v>
      </c>
    </row>
    <row r="44" spans="1:29" s="15" customFormat="1" ht="15.75">
      <c r="A44" s="105">
        <v>44087</v>
      </c>
      <c r="B44" s="44" t="s">
        <v>36</v>
      </c>
      <c r="C44" s="45"/>
      <c r="D44" s="45"/>
      <c r="E44" s="45"/>
      <c r="F44" s="46"/>
      <c r="G44" s="45"/>
      <c r="H44" s="45"/>
      <c r="I44" s="46"/>
      <c r="J44" s="45"/>
      <c r="K44" s="45"/>
      <c r="L44" s="46"/>
      <c r="M44" s="45"/>
      <c r="N44" s="45"/>
      <c r="O44" s="45"/>
      <c r="P44" s="45"/>
      <c r="Q44" s="46"/>
      <c r="R44" s="45">
        <f>窩客島!Q37</f>
        <v>0</v>
      </c>
      <c r="S44" s="45">
        <f>窩客島!R37</f>
        <v>0</v>
      </c>
      <c r="T44" s="45">
        <f>窩客島!P37</f>
        <v>0</v>
      </c>
      <c r="U44" s="46" t="e">
        <f t="shared" si="7"/>
        <v>#DIV/0!</v>
      </c>
      <c r="V44" s="45"/>
      <c r="W44" s="45"/>
      <c r="X44" s="45"/>
      <c r="Y44" s="46"/>
      <c r="Z44" s="151">
        <f t="shared" si="8"/>
        <v>0</v>
      </c>
      <c r="AA44" s="152">
        <f t="shared" si="9"/>
        <v>0</v>
      </c>
      <c r="AB44" s="152">
        <f t="shared" si="10"/>
        <v>0</v>
      </c>
      <c r="AC44" s="153" t="e">
        <f t="shared" si="11"/>
        <v>#DIV/0!</v>
      </c>
    </row>
    <row r="45" spans="1:29" s="15" customFormat="1" ht="15.75">
      <c r="A45" s="105">
        <v>44088</v>
      </c>
      <c r="B45" s="44" t="s">
        <v>37</v>
      </c>
      <c r="C45" s="45"/>
      <c r="D45" s="45"/>
      <c r="E45" s="45"/>
      <c r="F45" s="46"/>
      <c r="G45" s="45"/>
      <c r="H45" s="45"/>
      <c r="I45" s="46"/>
      <c r="J45" s="45"/>
      <c r="K45" s="45"/>
      <c r="L45" s="46"/>
      <c r="M45" s="45"/>
      <c r="N45" s="45"/>
      <c r="O45" s="45"/>
      <c r="P45" s="45"/>
      <c r="Q45" s="46"/>
      <c r="R45" s="45">
        <f>窩客島!Q38</f>
        <v>0</v>
      </c>
      <c r="S45" s="45">
        <f>窩客島!R38</f>
        <v>0</v>
      </c>
      <c r="T45" s="45">
        <f>窩客島!P38</f>
        <v>0</v>
      </c>
      <c r="U45" s="46" t="e">
        <f t="shared" si="7"/>
        <v>#DIV/0!</v>
      </c>
      <c r="V45" s="45"/>
      <c r="W45" s="45"/>
      <c r="X45" s="45"/>
      <c r="Y45" s="46"/>
      <c r="Z45" s="151">
        <f t="shared" si="8"/>
        <v>0</v>
      </c>
      <c r="AA45" s="152">
        <f t="shared" si="9"/>
        <v>0</v>
      </c>
      <c r="AB45" s="152">
        <f t="shared" si="10"/>
        <v>0</v>
      </c>
      <c r="AC45" s="153" t="e">
        <f t="shared" si="11"/>
        <v>#DIV/0!</v>
      </c>
    </row>
    <row r="46" spans="1:29" s="15" customFormat="1" ht="15.75">
      <c r="A46" s="105">
        <v>44089</v>
      </c>
      <c r="B46" s="44" t="s">
        <v>38</v>
      </c>
      <c r="C46" s="45"/>
      <c r="D46" s="45"/>
      <c r="E46" s="45"/>
      <c r="F46" s="46"/>
      <c r="G46" s="45"/>
      <c r="H46" s="45"/>
      <c r="I46" s="46"/>
      <c r="J46" s="45"/>
      <c r="K46" s="45"/>
      <c r="L46" s="46"/>
      <c r="M46" s="45"/>
      <c r="N46" s="45"/>
      <c r="O46" s="45"/>
      <c r="P46" s="45"/>
      <c r="Q46" s="46"/>
      <c r="R46" s="45">
        <f>窩客島!Q39</f>
        <v>0</v>
      </c>
      <c r="S46" s="45">
        <f>窩客島!R39</f>
        <v>0</v>
      </c>
      <c r="T46" s="45">
        <f>窩客島!P39</f>
        <v>0</v>
      </c>
      <c r="U46" s="46" t="e">
        <f t="shared" si="7"/>
        <v>#DIV/0!</v>
      </c>
      <c r="V46" s="45"/>
      <c r="W46" s="45"/>
      <c r="X46" s="45"/>
      <c r="Y46" s="46"/>
      <c r="Z46" s="151">
        <f t="shared" si="8"/>
        <v>0</v>
      </c>
      <c r="AA46" s="152">
        <f t="shared" si="9"/>
        <v>0</v>
      </c>
      <c r="AB46" s="152">
        <f t="shared" si="10"/>
        <v>0</v>
      </c>
      <c r="AC46" s="153" t="e">
        <f t="shared" si="11"/>
        <v>#DIV/0!</v>
      </c>
    </row>
    <row r="47" spans="1:29" s="15" customFormat="1" ht="15.75">
      <c r="A47" s="105">
        <v>44090</v>
      </c>
      <c r="B47" s="44" t="s">
        <v>39</v>
      </c>
      <c r="C47" s="45"/>
      <c r="D47" s="45"/>
      <c r="E47" s="45"/>
      <c r="F47" s="46"/>
      <c r="G47" s="45"/>
      <c r="H47" s="45"/>
      <c r="I47" s="46"/>
      <c r="J47" s="45"/>
      <c r="K47" s="45"/>
      <c r="L47" s="46"/>
      <c r="M47" s="45"/>
      <c r="N47" s="45"/>
      <c r="O47" s="45"/>
      <c r="P47" s="45"/>
      <c r="Q47" s="46"/>
      <c r="R47" s="45"/>
      <c r="S47" s="45"/>
      <c r="T47" s="45"/>
      <c r="U47" s="46"/>
      <c r="V47" s="45"/>
      <c r="W47" s="45"/>
      <c r="X47" s="45"/>
      <c r="Y47" s="46"/>
      <c r="Z47" s="151">
        <f t="shared" ref="Z47:Z69" si="15">SUMIF($C$6:$Y$6,$Z$6,C47:Y47)</f>
        <v>0</v>
      </c>
      <c r="AA47" s="152">
        <f t="shared" ref="AA47:AA69" si="16">SUMIF($C$6:$Y$6,$AA$6,C47:Y47)</f>
        <v>0</v>
      </c>
      <c r="AB47" s="152">
        <f t="shared" ref="AB47:AB69" si="17">SUMIF($C$6:$Y$6,$AB$6,C47:Y47)</f>
        <v>0</v>
      </c>
      <c r="AC47" s="153" t="e">
        <f t="shared" ref="AC47:AC69" si="18">AA47/Z47</f>
        <v>#DIV/0!</v>
      </c>
    </row>
    <row r="48" spans="1:29" s="15" customFormat="1" ht="15.75">
      <c r="A48" s="105">
        <v>44091</v>
      </c>
      <c r="B48" s="44" t="s">
        <v>33</v>
      </c>
      <c r="C48" s="45"/>
      <c r="D48" s="45"/>
      <c r="E48" s="45"/>
      <c r="F48" s="46"/>
      <c r="G48" s="45"/>
      <c r="H48" s="45"/>
      <c r="I48" s="46"/>
      <c r="J48" s="45"/>
      <c r="K48" s="45"/>
      <c r="L48" s="46"/>
      <c r="M48" s="45"/>
      <c r="N48" s="45"/>
      <c r="O48" s="45"/>
      <c r="P48" s="45"/>
      <c r="Q48" s="46"/>
      <c r="R48" s="45"/>
      <c r="S48" s="45"/>
      <c r="T48" s="45"/>
      <c r="U48" s="46"/>
      <c r="V48" s="45">
        <f>Nownews!AK10</f>
        <v>0</v>
      </c>
      <c r="W48" s="45">
        <f>Nownews!AL10</f>
        <v>0</v>
      </c>
      <c r="X48" s="45">
        <f>Nownews!AJ10</f>
        <v>47982</v>
      </c>
      <c r="Y48" s="46" t="e">
        <f>W48/V48</f>
        <v>#DIV/0!</v>
      </c>
      <c r="Z48" s="151">
        <f t="shared" si="15"/>
        <v>0</v>
      </c>
      <c r="AA48" s="152">
        <f t="shared" si="16"/>
        <v>0</v>
      </c>
      <c r="AB48" s="152">
        <f t="shared" si="17"/>
        <v>47982</v>
      </c>
      <c r="AC48" s="153" t="e">
        <f t="shared" si="18"/>
        <v>#DIV/0!</v>
      </c>
    </row>
    <row r="49" spans="1:29" s="15" customFormat="1" ht="15.75">
      <c r="A49" s="105">
        <v>44092</v>
      </c>
      <c r="B49" s="44" t="s">
        <v>34</v>
      </c>
      <c r="C49" s="45"/>
      <c r="D49" s="45"/>
      <c r="E49" s="45"/>
      <c r="F49" s="46"/>
      <c r="G49" s="45"/>
      <c r="H49" s="45"/>
      <c r="I49" s="46"/>
      <c r="J49" s="45"/>
      <c r="K49" s="45"/>
      <c r="L49" s="46"/>
      <c r="M49" s="45"/>
      <c r="N49" s="45"/>
      <c r="O49" s="45"/>
      <c r="P49" s="45"/>
      <c r="Q49" s="46"/>
      <c r="R49" s="45"/>
      <c r="S49" s="45"/>
      <c r="T49" s="45"/>
      <c r="U49" s="46"/>
      <c r="V49" s="45">
        <f>Nownews!AK11</f>
        <v>5920257</v>
      </c>
      <c r="W49" s="45">
        <f>Nownews!AL11</f>
        <v>2865</v>
      </c>
      <c r="X49" s="45">
        <f>Nownews!AJ11</f>
        <v>0</v>
      </c>
      <c r="Y49" s="46">
        <f t="shared" ref="Y49:Y62" si="19">W49/V49</f>
        <v>4.839316941815195E-4</v>
      </c>
      <c r="Z49" s="151">
        <f t="shared" si="15"/>
        <v>5920257</v>
      </c>
      <c r="AA49" s="152">
        <f t="shared" si="16"/>
        <v>2865</v>
      </c>
      <c r="AB49" s="152">
        <f t="shared" si="17"/>
        <v>0</v>
      </c>
      <c r="AC49" s="153">
        <f t="shared" si="18"/>
        <v>4.839316941815195E-4</v>
      </c>
    </row>
    <row r="50" spans="1:29" s="15" customFormat="1" ht="15.75">
      <c r="A50" s="105">
        <v>44093</v>
      </c>
      <c r="B50" s="44" t="s">
        <v>35</v>
      </c>
      <c r="C50" s="45"/>
      <c r="D50" s="45"/>
      <c r="E50" s="45"/>
      <c r="F50" s="46"/>
      <c r="G50" s="45"/>
      <c r="H50" s="45"/>
      <c r="I50" s="46"/>
      <c r="J50" s="45"/>
      <c r="K50" s="45"/>
      <c r="L50" s="46"/>
      <c r="M50" s="45"/>
      <c r="N50" s="45"/>
      <c r="O50" s="45"/>
      <c r="P50" s="45"/>
      <c r="Q50" s="46"/>
      <c r="R50" s="45"/>
      <c r="S50" s="45"/>
      <c r="T50" s="45"/>
      <c r="U50" s="46"/>
      <c r="V50" s="45">
        <f>Nownews!AK12</f>
        <v>4801811</v>
      </c>
      <c r="W50" s="45">
        <f>Nownews!AL12</f>
        <v>2346</v>
      </c>
      <c r="X50" s="45">
        <f>Nownews!AJ12</f>
        <v>0</v>
      </c>
      <c r="Y50" s="46">
        <f t="shared" si="19"/>
        <v>4.8856566824475179E-4</v>
      </c>
      <c r="Z50" s="151">
        <f t="shared" si="15"/>
        <v>4801811</v>
      </c>
      <c r="AA50" s="152">
        <f t="shared" si="16"/>
        <v>2346</v>
      </c>
      <c r="AB50" s="152">
        <f t="shared" si="17"/>
        <v>0</v>
      </c>
      <c r="AC50" s="153">
        <f t="shared" si="18"/>
        <v>4.8856566824475179E-4</v>
      </c>
    </row>
    <row r="51" spans="1:29" s="15" customFormat="1" ht="15.75">
      <c r="A51" s="105">
        <v>44094</v>
      </c>
      <c r="B51" s="44" t="s">
        <v>36</v>
      </c>
      <c r="C51" s="45"/>
      <c r="D51" s="45"/>
      <c r="E51" s="45"/>
      <c r="F51" s="46"/>
      <c r="G51" s="45"/>
      <c r="H51" s="45"/>
      <c r="I51" s="46"/>
      <c r="J51" s="45"/>
      <c r="K51" s="45"/>
      <c r="L51" s="46"/>
      <c r="M51" s="45"/>
      <c r="N51" s="45"/>
      <c r="O51" s="45"/>
      <c r="P51" s="45"/>
      <c r="Q51" s="46"/>
      <c r="R51" s="45"/>
      <c r="S51" s="45"/>
      <c r="T51" s="45"/>
      <c r="U51" s="46"/>
      <c r="V51" s="45">
        <f>Nownews!AK13</f>
        <v>4997382</v>
      </c>
      <c r="W51" s="45">
        <f>Nownews!AL13</f>
        <v>2361</v>
      </c>
      <c r="X51" s="45">
        <f>Nownews!AJ13</f>
        <v>0</v>
      </c>
      <c r="Y51" s="46">
        <f t="shared" si="19"/>
        <v>4.7244737344473566E-4</v>
      </c>
      <c r="Z51" s="151">
        <f t="shared" si="15"/>
        <v>4997382</v>
      </c>
      <c r="AA51" s="152">
        <f t="shared" si="16"/>
        <v>2361</v>
      </c>
      <c r="AB51" s="152">
        <f t="shared" si="17"/>
        <v>0</v>
      </c>
      <c r="AC51" s="153">
        <f t="shared" si="18"/>
        <v>4.7244737344473566E-4</v>
      </c>
    </row>
    <row r="52" spans="1:29" s="15" customFormat="1" ht="15.75">
      <c r="A52" s="105">
        <v>44095</v>
      </c>
      <c r="B52" s="44" t="s">
        <v>37</v>
      </c>
      <c r="C52" s="45"/>
      <c r="D52" s="45"/>
      <c r="E52" s="45"/>
      <c r="F52" s="46"/>
      <c r="G52" s="45"/>
      <c r="H52" s="45"/>
      <c r="I52" s="46"/>
      <c r="J52" s="45"/>
      <c r="K52" s="45"/>
      <c r="L52" s="46"/>
      <c r="M52" s="45"/>
      <c r="N52" s="45"/>
      <c r="O52" s="45"/>
      <c r="P52" s="45"/>
      <c r="Q52" s="46"/>
      <c r="R52" s="45"/>
      <c r="S52" s="45"/>
      <c r="T52" s="45"/>
      <c r="U52" s="46"/>
      <c r="V52" s="45">
        <f>Nownews!AK14</f>
        <v>5833330</v>
      </c>
      <c r="W52" s="45">
        <f>Nownews!AL14</f>
        <v>2878</v>
      </c>
      <c r="X52" s="45">
        <f>Nownews!AJ14</f>
        <v>0</v>
      </c>
      <c r="Y52" s="46">
        <f t="shared" si="19"/>
        <v>4.9337171049812023E-4</v>
      </c>
      <c r="Z52" s="151">
        <f t="shared" si="15"/>
        <v>5833330</v>
      </c>
      <c r="AA52" s="152">
        <f t="shared" si="16"/>
        <v>2878</v>
      </c>
      <c r="AB52" s="152">
        <f t="shared" si="17"/>
        <v>0</v>
      </c>
      <c r="AC52" s="153">
        <f t="shared" si="18"/>
        <v>4.9337171049812023E-4</v>
      </c>
    </row>
    <row r="53" spans="1:29" s="15" customFormat="1" ht="15.75">
      <c r="A53" s="105">
        <v>44096</v>
      </c>
      <c r="B53" s="44" t="s">
        <v>38</v>
      </c>
      <c r="C53" s="45"/>
      <c r="D53" s="45"/>
      <c r="E53" s="45"/>
      <c r="F53" s="46"/>
      <c r="G53" s="45"/>
      <c r="H53" s="45"/>
      <c r="I53" s="46"/>
      <c r="J53" s="45"/>
      <c r="K53" s="45"/>
      <c r="L53" s="46"/>
      <c r="M53" s="45"/>
      <c r="N53" s="45"/>
      <c r="O53" s="45"/>
      <c r="P53" s="45"/>
      <c r="Q53" s="46"/>
      <c r="R53" s="45"/>
      <c r="S53" s="45"/>
      <c r="T53" s="45"/>
      <c r="U53" s="46"/>
      <c r="V53" s="45">
        <f>Nownews!AK15</f>
        <v>5850917</v>
      </c>
      <c r="W53" s="45">
        <f>Nownews!AL15</f>
        <v>2905</v>
      </c>
      <c r="X53" s="45">
        <f>Nownews!AJ15</f>
        <v>0</v>
      </c>
      <c r="Y53" s="46">
        <f t="shared" si="19"/>
        <v>4.965033686172612E-4</v>
      </c>
      <c r="Z53" s="151">
        <f t="shared" si="15"/>
        <v>5850917</v>
      </c>
      <c r="AA53" s="152">
        <f t="shared" si="16"/>
        <v>2905</v>
      </c>
      <c r="AB53" s="152">
        <f t="shared" si="17"/>
        <v>0</v>
      </c>
      <c r="AC53" s="153">
        <f t="shared" si="18"/>
        <v>4.965033686172612E-4</v>
      </c>
    </row>
    <row r="54" spans="1:29" s="15" customFormat="1" ht="15.75">
      <c r="A54" s="105">
        <v>44097</v>
      </c>
      <c r="B54" s="44" t="s">
        <v>39</v>
      </c>
      <c r="C54" s="45"/>
      <c r="D54" s="45"/>
      <c r="E54" s="45"/>
      <c r="F54" s="46"/>
      <c r="G54" s="45"/>
      <c r="H54" s="45"/>
      <c r="I54" s="46"/>
      <c r="J54" s="45"/>
      <c r="K54" s="45"/>
      <c r="L54" s="46"/>
      <c r="M54" s="45"/>
      <c r="N54" s="45"/>
      <c r="O54" s="45"/>
      <c r="P54" s="45"/>
      <c r="Q54" s="46"/>
      <c r="R54" s="45"/>
      <c r="S54" s="45"/>
      <c r="T54" s="45"/>
      <c r="U54" s="46"/>
      <c r="V54" s="45">
        <f>Nownews!AK16</f>
        <v>5877877</v>
      </c>
      <c r="W54" s="45">
        <f>Nownews!AL16</f>
        <v>2976</v>
      </c>
      <c r="X54" s="45">
        <f>Nownews!AJ16</f>
        <v>0</v>
      </c>
      <c r="Y54" s="46">
        <f t="shared" si="19"/>
        <v>5.063052527298547E-4</v>
      </c>
      <c r="Z54" s="151">
        <f t="shared" si="15"/>
        <v>5877877</v>
      </c>
      <c r="AA54" s="152">
        <f t="shared" si="16"/>
        <v>2976</v>
      </c>
      <c r="AB54" s="152">
        <f t="shared" si="17"/>
        <v>0</v>
      </c>
      <c r="AC54" s="153">
        <f t="shared" si="18"/>
        <v>5.063052527298547E-4</v>
      </c>
    </row>
    <row r="55" spans="1:29" s="15" customFormat="1" ht="15.75">
      <c r="A55" s="105">
        <v>44098</v>
      </c>
      <c r="B55" s="44" t="s">
        <v>33</v>
      </c>
      <c r="C55" s="45"/>
      <c r="D55" s="45"/>
      <c r="E55" s="45"/>
      <c r="F55" s="46"/>
      <c r="G55" s="45"/>
      <c r="H55" s="45"/>
      <c r="I55" s="46"/>
      <c r="J55" s="45"/>
      <c r="K55" s="45"/>
      <c r="L55" s="46"/>
      <c r="M55" s="45"/>
      <c r="N55" s="45"/>
      <c r="O55" s="45"/>
      <c r="P55" s="45"/>
      <c r="Q55" s="46"/>
      <c r="R55" s="45"/>
      <c r="S55" s="45"/>
      <c r="T55" s="45"/>
      <c r="U55" s="46"/>
      <c r="V55" s="45">
        <f>Nownews!AK17</f>
        <v>5798694</v>
      </c>
      <c r="W55" s="45">
        <f>Nownews!AL17</f>
        <v>2978</v>
      </c>
      <c r="X55" s="45">
        <f>Nownews!AJ17</f>
        <v>0</v>
      </c>
      <c r="Y55" s="46">
        <f t="shared" si="19"/>
        <v>5.135639162887367E-4</v>
      </c>
      <c r="Z55" s="151">
        <f t="shared" si="15"/>
        <v>5798694</v>
      </c>
      <c r="AA55" s="152">
        <f t="shared" si="16"/>
        <v>2978</v>
      </c>
      <c r="AB55" s="152">
        <f t="shared" si="17"/>
        <v>0</v>
      </c>
      <c r="AC55" s="153">
        <f t="shared" si="18"/>
        <v>5.135639162887367E-4</v>
      </c>
    </row>
    <row r="56" spans="1:29" s="15" customFormat="1" ht="15.75">
      <c r="A56" s="105">
        <v>44099</v>
      </c>
      <c r="B56" s="44" t="s">
        <v>34</v>
      </c>
      <c r="C56" s="45"/>
      <c r="D56" s="45"/>
      <c r="E56" s="45"/>
      <c r="F56" s="46"/>
      <c r="G56" s="45"/>
      <c r="H56" s="45"/>
      <c r="I56" s="46"/>
      <c r="J56" s="45"/>
      <c r="K56" s="45"/>
      <c r="L56" s="46"/>
      <c r="M56" s="45"/>
      <c r="N56" s="45"/>
      <c r="O56" s="45"/>
      <c r="P56" s="45"/>
      <c r="Q56" s="46"/>
      <c r="R56" s="45"/>
      <c r="S56" s="45"/>
      <c r="T56" s="45"/>
      <c r="U56" s="46"/>
      <c r="V56" s="45">
        <f>Nownews!AK18</f>
        <v>2173666</v>
      </c>
      <c r="W56" s="45">
        <f>Nownews!AL18</f>
        <v>230</v>
      </c>
      <c r="X56" s="45">
        <f>Nownews!AJ18</f>
        <v>0</v>
      </c>
      <c r="Y56" s="46">
        <f t="shared" si="19"/>
        <v>1.0581202447846173E-4</v>
      </c>
      <c r="Z56" s="151">
        <f t="shared" si="15"/>
        <v>2173666</v>
      </c>
      <c r="AA56" s="152">
        <f t="shared" si="16"/>
        <v>230</v>
      </c>
      <c r="AB56" s="152">
        <f t="shared" si="17"/>
        <v>0</v>
      </c>
      <c r="AC56" s="153">
        <f t="shared" si="18"/>
        <v>1.0581202447846173E-4</v>
      </c>
    </row>
    <row r="57" spans="1:29" s="15" customFormat="1" ht="15.75">
      <c r="A57" s="105">
        <v>44100</v>
      </c>
      <c r="B57" s="44" t="s">
        <v>35</v>
      </c>
      <c r="C57" s="45"/>
      <c r="D57" s="45"/>
      <c r="E57" s="45"/>
      <c r="F57" s="46"/>
      <c r="G57" s="45"/>
      <c r="H57" s="45"/>
      <c r="I57" s="46"/>
      <c r="J57" s="45"/>
      <c r="K57" s="45"/>
      <c r="L57" s="46"/>
      <c r="M57" s="45"/>
      <c r="N57" s="45"/>
      <c r="O57" s="45"/>
      <c r="P57" s="45"/>
      <c r="Q57" s="46"/>
      <c r="R57" s="45"/>
      <c r="S57" s="45"/>
      <c r="T57" s="45"/>
      <c r="U57" s="46"/>
      <c r="V57" s="45">
        <f>Nownews!AK19</f>
        <v>1838583</v>
      </c>
      <c r="W57" s="45">
        <f>Nownews!AL19</f>
        <v>201</v>
      </c>
      <c r="X57" s="45">
        <f>Nownews!AJ19</f>
        <v>0</v>
      </c>
      <c r="Y57" s="46">
        <f t="shared" si="19"/>
        <v>1.0932332127513417E-4</v>
      </c>
      <c r="Z57" s="151">
        <f t="shared" si="15"/>
        <v>1838583</v>
      </c>
      <c r="AA57" s="152">
        <f t="shared" si="16"/>
        <v>201</v>
      </c>
      <c r="AB57" s="152">
        <f t="shared" si="17"/>
        <v>0</v>
      </c>
      <c r="AC57" s="153">
        <f t="shared" si="18"/>
        <v>1.0932332127513417E-4</v>
      </c>
    </row>
    <row r="58" spans="1:29" s="15" customFormat="1" ht="15.75">
      <c r="A58" s="105">
        <v>44101</v>
      </c>
      <c r="B58" s="44" t="s">
        <v>36</v>
      </c>
      <c r="C58" s="45"/>
      <c r="D58" s="45"/>
      <c r="E58" s="45"/>
      <c r="F58" s="46"/>
      <c r="G58" s="45"/>
      <c r="H58" s="45"/>
      <c r="I58" s="46"/>
      <c r="J58" s="45"/>
      <c r="K58" s="45"/>
      <c r="L58" s="46"/>
      <c r="M58" s="45"/>
      <c r="N58" s="45"/>
      <c r="O58" s="45"/>
      <c r="P58" s="45"/>
      <c r="Q58" s="46"/>
      <c r="R58" s="45"/>
      <c r="S58" s="45"/>
      <c r="T58" s="45"/>
      <c r="U58" s="46"/>
      <c r="V58" s="45">
        <f>Nownews!AK20</f>
        <v>1895930</v>
      </c>
      <c r="W58" s="45">
        <f>Nownews!AL20</f>
        <v>204</v>
      </c>
      <c r="X58" s="45">
        <f>Nownews!AJ20</f>
        <v>0</v>
      </c>
      <c r="Y58" s="46">
        <f t="shared" si="19"/>
        <v>1.0759890924242984E-4</v>
      </c>
      <c r="Z58" s="151">
        <f t="shared" si="15"/>
        <v>1895930</v>
      </c>
      <c r="AA58" s="152">
        <f t="shared" si="16"/>
        <v>204</v>
      </c>
      <c r="AB58" s="152">
        <f t="shared" si="17"/>
        <v>0</v>
      </c>
      <c r="AC58" s="153">
        <f t="shared" si="18"/>
        <v>1.0759890924242984E-4</v>
      </c>
    </row>
    <row r="59" spans="1:29" s="15" customFormat="1" ht="15.75">
      <c r="A59" s="105">
        <v>44102</v>
      </c>
      <c r="B59" s="44" t="s">
        <v>37</v>
      </c>
      <c r="C59" s="45"/>
      <c r="D59" s="45"/>
      <c r="E59" s="45"/>
      <c r="F59" s="46"/>
      <c r="G59" s="45"/>
      <c r="H59" s="45"/>
      <c r="I59" s="46"/>
      <c r="J59" s="45"/>
      <c r="K59" s="45"/>
      <c r="L59" s="46"/>
      <c r="M59" s="45"/>
      <c r="N59" s="45"/>
      <c r="O59" s="45"/>
      <c r="P59" s="45"/>
      <c r="Q59" s="46"/>
      <c r="R59" s="45"/>
      <c r="S59" s="45"/>
      <c r="T59" s="45"/>
      <c r="U59" s="46"/>
      <c r="V59" s="45">
        <f>Nownews!AK21</f>
        <v>2109953</v>
      </c>
      <c r="W59" s="45">
        <f>Nownews!AL21</f>
        <v>230</v>
      </c>
      <c r="X59" s="45">
        <f>Nownews!AJ21</f>
        <v>0</v>
      </c>
      <c r="Y59" s="46">
        <f t="shared" si="19"/>
        <v>1.0900716745823248E-4</v>
      </c>
      <c r="Z59" s="151">
        <f t="shared" si="15"/>
        <v>2109953</v>
      </c>
      <c r="AA59" s="152">
        <f t="shared" si="16"/>
        <v>230</v>
      </c>
      <c r="AB59" s="152">
        <f t="shared" si="17"/>
        <v>0</v>
      </c>
      <c r="AC59" s="153">
        <f t="shared" si="18"/>
        <v>1.0900716745823248E-4</v>
      </c>
    </row>
    <row r="60" spans="1:29" s="15" customFormat="1" ht="15.75">
      <c r="A60" s="105">
        <v>44103</v>
      </c>
      <c r="B60" s="44" t="s">
        <v>38</v>
      </c>
      <c r="C60" s="45"/>
      <c r="D60" s="45"/>
      <c r="E60" s="45"/>
      <c r="F60" s="46"/>
      <c r="G60" s="45"/>
      <c r="H60" s="45"/>
      <c r="I60" s="46"/>
      <c r="J60" s="45"/>
      <c r="K60" s="45"/>
      <c r="L60" s="46"/>
      <c r="M60" s="45"/>
      <c r="N60" s="45"/>
      <c r="O60" s="45"/>
      <c r="P60" s="45"/>
      <c r="Q60" s="46"/>
      <c r="R60" s="45"/>
      <c r="S60" s="45"/>
      <c r="T60" s="45"/>
      <c r="U60" s="46"/>
      <c r="V60" s="45">
        <f>Nownews!AK22</f>
        <v>2238477</v>
      </c>
      <c r="W60" s="45">
        <f>Nownews!AL22</f>
        <v>245</v>
      </c>
      <c r="X60" s="45">
        <f>Nownews!AJ22</f>
        <v>0</v>
      </c>
      <c r="Y60" s="46">
        <f t="shared" si="19"/>
        <v>1.0944941583049547E-4</v>
      </c>
      <c r="Z60" s="151">
        <f t="shared" si="15"/>
        <v>2238477</v>
      </c>
      <c r="AA60" s="152">
        <f t="shared" si="16"/>
        <v>245</v>
      </c>
      <c r="AB60" s="152">
        <f t="shared" si="17"/>
        <v>0</v>
      </c>
      <c r="AC60" s="153">
        <f t="shared" si="18"/>
        <v>1.0944941583049547E-4</v>
      </c>
    </row>
    <row r="61" spans="1:29" s="15" customFormat="1" ht="15.75">
      <c r="A61" s="105">
        <v>44104</v>
      </c>
      <c r="B61" s="44" t="s">
        <v>39</v>
      </c>
      <c r="C61" s="45"/>
      <c r="D61" s="45"/>
      <c r="E61" s="45"/>
      <c r="F61" s="46"/>
      <c r="G61" s="45"/>
      <c r="H61" s="45"/>
      <c r="I61" s="46"/>
      <c r="J61" s="45"/>
      <c r="K61" s="45"/>
      <c r="L61" s="46"/>
      <c r="M61" s="45"/>
      <c r="N61" s="45"/>
      <c r="O61" s="45"/>
      <c r="P61" s="45"/>
      <c r="Q61" s="46"/>
      <c r="R61" s="45"/>
      <c r="S61" s="45"/>
      <c r="T61" s="45"/>
      <c r="U61" s="46"/>
      <c r="V61" s="45">
        <f>Nownews!AK23</f>
        <v>2177476</v>
      </c>
      <c r="W61" s="45">
        <f>Nownews!AL23</f>
        <v>254</v>
      </c>
      <c r="X61" s="45">
        <f>Nownews!AJ23</f>
        <v>0</v>
      </c>
      <c r="Y61" s="46">
        <f t="shared" si="19"/>
        <v>1.166488172544726E-4</v>
      </c>
      <c r="Z61" s="151">
        <f t="shared" si="15"/>
        <v>2177476</v>
      </c>
      <c r="AA61" s="152">
        <f t="shared" si="16"/>
        <v>254</v>
      </c>
      <c r="AB61" s="152">
        <f t="shared" si="17"/>
        <v>0</v>
      </c>
      <c r="AC61" s="153">
        <f t="shared" si="18"/>
        <v>1.166488172544726E-4</v>
      </c>
    </row>
    <row r="62" spans="1:29" s="15" customFormat="1" ht="15.75">
      <c r="A62" s="105">
        <v>44105</v>
      </c>
      <c r="B62" s="44" t="s">
        <v>33</v>
      </c>
      <c r="C62" s="45"/>
      <c r="D62" s="45"/>
      <c r="E62" s="45"/>
      <c r="F62" s="46"/>
      <c r="G62" s="45"/>
      <c r="H62" s="45"/>
      <c r="I62" s="46"/>
      <c r="J62" s="45"/>
      <c r="K62" s="45"/>
      <c r="L62" s="46"/>
      <c r="M62" s="45"/>
      <c r="N62" s="45"/>
      <c r="O62" s="45"/>
      <c r="P62" s="45"/>
      <c r="Q62" s="46"/>
      <c r="R62" s="45"/>
      <c r="S62" s="45"/>
      <c r="T62" s="45"/>
      <c r="U62" s="46"/>
      <c r="V62" s="45">
        <f>Nownews!AK24</f>
        <v>2185004</v>
      </c>
      <c r="W62" s="45">
        <f>Nownews!AL24</f>
        <v>240</v>
      </c>
      <c r="X62" s="45">
        <f>Nownews!AJ24</f>
        <v>0</v>
      </c>
      <c r="Y62" s="46">
        <f t="shared" si="19"/>
        <v>1.0983961585425015E-4</v>
      </c>
      <c r="Z62" s="151">
        <f t="shared" si="15"/>
        <v>2185004</v>
      </c>
      <c r="AA62" s="152">
        <f t="shared" si="16"/>
        <v>240</v>
      </c>
      <c r="AB62" s="152">
        <f t="shared" si="17"/>
        <v>0</v>
      </c>
      <c r="AC62" s="153">
        <f t="shared" si="18"/>
        <v>1.0983961585425015E-4</v>
      </c>
    </row>
    <row r="63" spans="1:29" s="15" customFormat="1" ht="15.75" hidden="1">
      <c r="A63" s="105">
        <v>44106</v>
      </c>
      <c r="B63" s="44" t="s">
        <v>34</v>
      </c>
      <c r="C63" s="45"/>
      <c r="D63" s="45"/>
      <c r="E63" s="45"/>
      <c r="F63" s="46"/>
      <c r="G63" s="45"/>
      <c r="H63" s="45"/>
      <c r="I63" s="46"/>
      <c r="J63" s="45"/>
      <c r="K63" s="45"/>
      <c r="L63" s="46"/>
      <c r="M63" s="45"/>
      <c r="N63" s="45"/>
      <c r="O63" s="45"/>
      <c r="P63" s="45"/>
      <c r="Q63" s="46"/>
      <c r="R63" s="45"/>
      <c r="S63" s="45"/>
      <c r="T63" s="45"/>
      <c r="U63" s="46"/>
      <c r="V63" s="45"/>
      <c r="W63" s="45"/>
      <c r="X63" s="45"/>
      <c r="Y63" s="46"/>
      <c r="Z63" s="151">
        <f t="shared" si="15"/>
        <v>0</v>
      </c>
      <c r="AA63" s="152">
        <f t="shared" si="16"/>
        <v>0</v>
      </c>
      <c r="AB63" s="152">
        <f t="shared" si="17"/>
        <v>0</v>
      </c>
      <c r="AC63" s="153" t="e">
        <f t="shared" si="18"/>
        <v>#DIV/0!</v>
      </c>
    </row>
    <row r="64" spans="1:29" s="15" customFormat="1" ht="15.75" hidden="1">
      <c r="A64" s="105">
        <v>44107</v>
      </c>
      <c r="B64" s="44" t="s">
        <v>35</v>
      </c>
      <c r="C64" s="45"/>
      <c r="D64" s="45"/>
      <c r="E64" s="45"/>
      <c r="F64" s="46"/>
      <c r="G64" s="45"/>
      <c r="H64" s="45"/>
      <c r="I64" s="46"/>
      <c r="J64" s="45"/>
      <c r="K64" s="45"/>
      <c r="L64" s="46"/>
      <c r="M64" s="45"/>
      <c r="N64" s="45"/>
      <c r="O64" s="45"/>
      <c r="P64" s="45"/>
      <c r="Q64" s="46"/>
      <c r="R64" s="45"/>
      <c r="S64" s="45"/>
      <c r="T64" s="45"/>
      <c r="U64" s="46"/>
      <c r="V64" s="45"/>
      <c r="W64" s="45"/>
      <c r="X64" s="45"/>
      <c r="Y64" s="46"/>
      <c r="Z64" s="151">
        <f t="shared" si="15"/>
        <v>0</v>
      </c>
      <c r="AA64" s="152">
        <f t="shared" si="16"/>
        <v>0</v>
      </c>
      <c r="AB64" s="152">
        <f t="shared" si="17"/>
        <v>0</v>
      </c>
      <c r="AC64" s="153" t="e">
        <f t="shared" si="18"/>
        <v>#DIV/0!</v>
      </c>
    </row>
    <row r="65" spans="1:35" s="15" customFormat="1" ht="15.75" hidden="1">
      <c r="A65" s="105">
        <v>44108</v>
      </c>
      <c r="B65" s="44" t="s">
        <v>36</v>
      </c>
      <c r="C65" s="45"/>
      <c r="D65" s="45"/>
      <c r="E65" s="45"/>
      <c r="F65" s="46"/>
      <c r="G65" s="45"/>
      <c r="H65" s="45"/>
      <c r="I65" s="46"/>
      <c r="J65" s="45"/>
      <c r="K65" s="45"/>
      <c r="L65" s="46"/>
      <c r="M65" s="45"/>
      <c r="N65" s="45"/>
      <c r="O65" s="45"/>
      <c r="P65" s="45"/>
      <c r="Q65" s="46"/>
      <c r="R65" s="45"/>
      <c r="S65" s="45"/>
      <c r="T65" s="45"/>
      <c r="U65" s="46"/>
      <c r="V65" s="45"/>
      <c r="W65" s="45"/>
      <c r="X65" s="45"/>
      <c r="Y65" s="46"/>
      <c r="Z65" s="151">
        <f t="shared" si="15"/>
        <v>0</v>
      </c>
      <c r="AA65" s="152">
        <f t="shared" si="16"/>
        <v>0</v>
      </c>
      <c r="AB65" s="152">
        <f t="shared" si="17"/>
        <v>0</v>
      </c>
      <c r="AC65" s="153" t="e">
        <f t="shared" si="18"/>
        <v>#DIV/0!</v>
      </c>
    </row>
    <row r="66" spans="1:35" s="15" customFormat="1" ht="15.75" hidden="1">
      <c r="A66" s="105">
        <v>44109</v>
      </c>
      <c r="B66" s="44" t="s">
        <v>37</v>
      </c>
      <c r="C66" s="45"/>
      <c r="D66" s="45"/>
      <c r="E66" s="45"/>
      <c r="F66" s="46"/>
      <c r="G66" s="45"/>
      <c r="H66" s="45"/>
      <c r="I66" s="46"/>
      <c r="J66" s="45"/>
      <c r="K66" s="45"/>
      <c r="L66" s="46"/>
      <c r="M66" s="45"/>
      <c r="N66" s="45"/>
      <c r="O66" s="45"/>
      <c r="P66" s="45"/>
      <c r="Q66" s="46"/>
      <c r="R66" s="45"/>
      <c r="S66" s="45"/>
      <c r="T66" s="45"/>
      <c r="U66" s="46"/>
      <c r="V66" s="45"/>
      <c r="W66" s="45"/>
      <c r="X66" s="45"/>
      <c r="Y66" s="46"/>
      <c r="Z66" s="151">
        <f t="shared" si="15"/>
        <v>0</v>
      </c>
      <c r="AA66" s="152">
        <f t="shared" si="16"/>
        <v>0</v>
      </c>
      <c r="AB66" s="152">
        <f t="shared" si="17"/>
        <v>0</v>
      </c>
      <c r="AC66" s="153" t="e">
        <f t="shared" si="18"/>
        <v>#DIV/0!</v>
      </c>
    </row>
    <row r="67" spans="1:35" s="15" customFormat="1" ht="15.75" hidden="1">
      <c r="A67" s="105">
        <v>44110</v>
      </c>
      <c r="B67" s="44" t="s">
        <v>38</v>
      </c>
      <c r="C67" s="45"/>
      <c r="D67" s="45"/>
      <c r="E67" s="45"/>
      <c r="F67" s="46"/>
      <c r="G67" s="45"/>
      <c r="H67" s="45"/>
      <c r="I67" s="46"/>
      <c r="J67" s="45"/>
      <c r="K67" s="45"/>
      <c r="L67" s="46"/>
      <c r="M67" s="45"/>
      <c r="N67" s="45"/>
      <c r="O67" s="45"/>
      <c r="P67" s="45"/>
      <c r="Q67" s="46"/>
      <c r="R67" s="45"/>
      <c r="S67" s="45"/>
      <c r="T67" s="45"/>
      <c r="U67" s="46"/>
      <c r="V67" s="45"/>
      <c r="W67" s="45"/>
      <c r="X67" s="45"/>
      <c r="Y67" s="46"/>
      <c r="Z67" s="151">
        <f t="shared" si="15"/>
        <v>0</v>
      </c>
      <c r="AA67" s="152">
        <f t="shared" si="16"/>
        <v>0</v>
      </c>
      <c r="AB67" s="152">
        <f t="shared" si="17"/>
        <v>0</v>
      </c>
      <c r="AC67" s="153" t="e">
        <f t="shared" si="18"/>
        <v>#DIV/0!</v>
      </c>
    </row>
    <row r="68" spans="1:35" s="15" customFormat="1" ht="15.75" hidden="1">
      <c r="A68" s="105">
        <v>44111</v>
      </c>
      <c r="B68" s="44" t="s">
        <v>39</v>
      </c>
      <c r="C68" s="45"/>
      <c r="D68" s="45"/>
      <c r="E68" s="45"/>
      <c r="F68" s="46"/>
      <c r="G68" s="45"/>
      <c r="H68" s="45"/>
      <c r="I68" s="46"/>
      <c r="J68" s="45"/>
      <c r="K68" s="45"/>
      <c r="L68" s="46"/>
      <c r="M68" s="45"/>
      <c r="N68" s="45"/>
      <c r="O68" s="45"/>
      <c r="P68" s="45"/>
      <c r="Q68" s="46"/>
      <c r="R68" s="45"/>
      <c r="S68" s="45"/>
      <c r="T68" s="45"/>
      <c r="U68" s="46"/>
      <c r="V68" s="45"/>
      <c r="W68" s="45"/>
      <c r="X68" s="45"/>
      <c r="Y68" s="46"/>
      <c r="Z68" s="151">
        <f t="shared" si="15"/>
        <v>0</v>
      </c>
      <c r="AA68" s="152">
        <f t="shared" si="16"/>
        <v>0</v>
      </c>
      <c r="AB68" s="152">
        <f t="shared" si="17"/>
        <v>0</v>
      </c>
      <c r="AC68" s="153" t="e">
        <f t="shared" si="18"/>
        <v>#DIV/0!</v>
      </c>
    </row>
    <row r="69" spans="1:35" s="15" customFormat="1" ht="15.75" hidden="1">
      <c r="A69" s="105">
        <v>44112</v>
      </c>
      <c r="B69" s="44" t="s">
        <v>33</v>
      </c>
      <c r="C69" s="45"/>
      <c r="D69" s="45"/>
      <c r="E69" s="45"/>
      <c r="F69" s="46"/>
      <c r="G69" s="45"/>
      <c r="H69" s="45"/>
      <c r="I69" s="46"/>
      <c r="J69" s="45"/>
      <c r="K69" s="45"/>
      <c r="L69" s="46"/>
      <c r="M69" s="45"/>
      <c r="N69" s="45"/>
      <c r="O69" s="45"/>
      <c r="P69" s="45"/>
      <c r="Q69" s="46"/>
      <c r="R69" s="45"/>
      <c r="S69" s="45"/>
      <c r="T69" s="45"/>
      <c r="U69" s="46"/>
      <c r="V69" s="45"/>
      <c r="W69" s="45"/>
      <c r="X69" s="45"/>
      <c r="Y69" s="46"/>
      <c r="Z69" s="151">
        <f t="shared" si="15"/>
        <v>0</v>
      </c>
      <c r="AA69" s="152">
        <f t="shared" si="16"/>
        <v>0</v>
      </c>
      <c r="AB69" s="152">
        <f t="shared" si="17"/>
        <v>0</v>
      </c>
      <c r="AC69" s="153" t="e">
        <f t="shared" si="18"/>
        <v>#DIV/0!</v>
      </c>
    </row>
    <row r="70" spans="1:35" s="16" customFormat="1" ht="30" customHeight="1">
      <c r="A70" s="301" t="s">
        <v>40</v>
      </c>
      <c r="B70" s="302"/>
      <c r="C70" s="47">
        <f>SUM(C10:C69)</f>
        <v>1768923</v>
      </c>
      <c r="D70" s="47">
        <f>SUM(D10:D69)</f>
        <v>15174</v>
      </c>
      <c r="E70" s="47">
        <f>SUM(E10:E69)</f>
        <v>53033</v>
      </c>
      <c r="F70" s="48">
        <f>D70/C70</f>
        <v>8.578100912249996E-3</v>
      </c>
      <c r="G70" s="47">
        <f>SUM(G10:G69)</f>
        <v>555487</v>
      </c>
      <c r="H70" s="47">
        <f>SUM(H10:H69)</f>
        <v>16815</v>
      </c>
      <c r="I70" s="48">
        <f>H70/G70</f>
        <v>3.0270735408749441E-2</v>
      </c>
      <c r="J70" s="47">
        <f>SUM(J10:J69)</f>
        <v>420235</v>
      </c>
      <c r="K70" s="47">
        <f>SUM(K10:K69)</f>
        <v>21922</v>
      </c>
      <c r="L70" s="48">
        <f>K70/J70</f>
        <v>5.2166049948243247E-2</v>
      </c>
      <c r="M70" s="47">
        <f>SUM(M10:M69)</f>
        <v>30131</v>
      </c>
      <c r="N70" s="47">
        <f>SUM(N10:N69)</f>
        <v>2131017</v>
      </c>
      <c r="O70" s="47">
        <f>SUM(O10:O69)</f>
        <v>10571</v>
      </c>
      <c r="P70" s="47">
        <f>SUM(P10:P69)</f>
        <v>16102</v>
      </c>
      <c r="Q70" s="48">
        <f>O70/N70</f>
        <v>4.9605423138341931E-3</v>
      </c>
      <c r="R70" s="47">
        <f>SUM(R10:R69)</f>
        <v>2532157</v>
      </c>
      <c r="S70" s="47">
        <f>SUM(S10:S69)</f>
        <v>4072</v>
      </c>
      <c r="T70" s="47">
        <f>SUM(T10:T69)</f>
        <v>59501</v>
      </c>
      <c r="U70" s="48">
        <f>S70/R70</f>
        <v>1.6081151366206755E-3</v>
      </c>
      <c r="V70" s="47">
        <f>SUM(V10:V69)</f>
        <v>53699357</v>
      </c>
      <c r="W70" s="47">
        <f>SUM(W10:W69)</f>
        <v>20913</v>
      </c>
      <c r="X70" s="47">
        <f>SUM(X10:X69)</f>
        <v>47982</v>
      </c>
      <c r="Y70" s="48">
        <f>W70/V70</f>
        <v>3.8944600398101604E-4</v>
      </c>
      <c r="Z70" s="47">
        <f>SUM(Z10:Z69)</f>
        <v>61107176</v>
      </c>
      <c r="AA70" s="47">
        <f>SUM(AA10:AA69)</f>
        <v>89467</v>
      </c>
      <c r="AB70" s="47">
        <f>SUM(AB10:AB69)</f>
        <v>206749</v>
      </c>
      <c r="AC70" s="106">
        <f>AA70/Z70</f>
        <v>1.4640997319201922E-3</v>
      </c>
    </row>
    <row r="71" spans="1:35" s="115" customFormat="1" ht="30" customHeight="1">
      <c r="A71" s="303" t="s">
        <v>41</v>
      </c>
      <c r="B71" s="304"/>
      <c r="C71" s="113"/>
      <c r="D71" s="113"/>
      <c r="E71" s="113">
        <f t="shared" ref="E71" si="20">E9/E7</f>
        <v>1.0606599999999999</v>
      </c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>
        <f t="shared" ref="P71" si="21">P9/P7</f>
        <v>1.0734666666666666</v>
      </c>
      <c r="Q71" s="113"/>
      <c r="R71" s="113"/>
      <c r="S71" s="113"/>
      <c r="T71" s="113">
        <f t="shared" ref="T71" si="22">T9/T7</f>
        <v>1.1900200000000001</v>
      </c>
      <c r="U71" s="113"/>
      <c r="V71" s="113"/>
      <c r="W71" s="113"/>
      <c r="X71" s="113">
        <f t="shared" ref="X71" si="23">X9/X7</f>
        <v>1.3709142857142858</v>
      </c>
      <c r="Y71" s="113"/>
      <c r="Z71" s="113"/>
      <c r="AA71" s="113"/>
      <c r="AB71" s="113">
        <f>AB9/AB7</f>
        <v>1.2161705882352942</v>
      </c>
      <c r="AC71" s="114"/>
    </row>
    <row r="73" spans="1:35" ht="15">
      <c r="B73" s="17"/>
      <c r="C73" s="17"/>
      <c r="D73" s="17"/>
      <c r="E73" s="17"/>
      <c r="F73" s="18"/>
      <c r="G73" s="17"/>
      <c r="H73" s="17"/>
      <c r="I73" s="18"/>
      <c r="J73" s="17"/>
      <c r="K73" s="17"/>
      <c r="L73" s="18"/>
      <c r="M73" s="17"/>
      <c r="N73" s="17"/>
      <c r="O73" s="17"/>
      <c r="P73" s="17"/>
      <c r="Q73" s="18"/>
      <c r="R73" s="17"/>
      <c r="S73" s="17"/>
      <c r="T73" s="17"/>
      <c r="U73" s="18"/>
      <c r="V73" s="17"/>
      <c r="W73" s="17"/>
      <c r="X73" s="17"/>
      <c r="Y73" s="18"/>
    </row>
    <row r="74" spans="1:35" s="19" customFormat="1" ht="15">
      <c r="B74" s="17" t="s">
        <v>42</v>
      </c>
      <c r="C74" s="17"/>
      <c r="D74" s="17"/>
      <c r="E74" s="17"/>
      <c r="F74" s="18"/>
      <c r="G74" s="17"/>
      <c r="H74" s="17"/>
      <c r="I74" s="18"/>
      <c r="J74" s="17"/>
      <c r="K74" s="17"/>
      <c r="L74" s="18"/>
      <c r="M74" s="17"/>
      <c r="N74" s="17"/>
      <c r="O74" s="17"/>
      <c r="P74" s="17"/>
      <c r="Q74" s="18"/>
      <c r="R74" s="17"/>
      <c r="S74" s="17"/>
      <c r="T74" s="17"/>
      <c r="U74" s="18"/>
      <c r="V74" s="17"/>
      <c r="W74" s="17"/>
      <c r="X74" s="17"/>
      <c r="Y74" s="18"/>
      <c r="Z74" s="12"/>
      <c r="AA74" s="12"/>
      <c r="AB74" s="12"/>
      <c r="AD74" s="12"/>
      <c r="AE74" s="12"/>
      <c r="AF74" s="12"/>
      <c r="AG74" s="12"/>
      <c r="AH74" s="12"/>
      <c r="AI74" s="12"/>
    </row>
    <row r="75" spans="1:35" s="19" customFormat="1" ht="15">
      <c r="B75" s="17"/>
      <c r="C75" s="18"/>
      <c r="D75" s="18"/>
      <c r="E75" s="17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7"/>
      <c r="Q75" s="18"/>
      <c r="R75" s="18"/>
      <c r="S75" s="18"/>
      <c r="T75" s="17"/>
      <c r="U75" s="18"/>
      <c r="V75" s="18"/>
      <c r="W75" s="18"/>
      <c r="X75" s="17"/>
      <c r="Y75" s="18"/>
      <c r="Z75" s="12"/>
      <c r="AA75" s="12"/>
      <c r="AB75" s="12"/>
      <c r="AD75" s="12"/>
      <c r="AE75" s="12"/>
      <c r="AF75" s="12"/>
      <c r="AG75" s="12"/>
      <c r="AH75" s="12"/>
      <c r="AI75" s="12"/>
    </row>
    <row r="76" spans="1:35" s="19" customFormat="1" ht="15">
      <c r="B76" s="17"/>
      <c r="C76" s="18"/>
      <c r="D76" s="18"/>
      <c r="E76" s="17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7"/>
      <c r="Q76" s="18"/>
      <c r="R76" s="18"/>
      <c r="S76" s="18"/>
      <c r="T76" s="17"/>
      <c r="U76" s="18"/>
      <c r="V76" s="18"/>
      <c r="W76" s="18"/>
      <c r="X76" s="17"/>
      <c r="Y76" s="18"/>
      <c r="Z76" s="12"/>
      <c r="AA76" s="12"/>
      <c r="AB76" s="12"/>
      <c r="AD76" s="12"/>
      <c r="AE76" s="12"/>
      <c r="AF76" s="12"/>
      <c r="AG76" s="12"/>
      <c r="AH76" s="12"/>
      <c r="AI76" s="12"/>
    </row>
    <row r="77" spans="1:35" s="19" customFormat="1" ht="15">
      <c r="B77" s="17"/>
      <c r="C77" s="17"/>
      <c r="D77" s="17"/>
      <c r="E77" s="17"/>
      <c r="F77" s="18"/>
      <c r="G77" s="17"/>
      <c r="H77" s="17"/>
      <c r="I77" s="18"/>
      <c r="J77" s="17"/>
      <c r="K77" s="17"/>
      <c r="L77" s="18"/>
      <c r="M77" s="17"/>
      <c r="N77" s="17"/>
      <c r="O77" s="17"/>
      <c r="P77" s="17"/>
      <c r="Q77" s="18"/>
      <c r="R77" s="17"/>
      <c r="S77" s="17"/>
      <c r="T77" s="17"/>
      <c r="U77" s="18"/>
      <c r="V77" s="17"/>
      <c r="W77" s="17"/>
      <c r="X77" s="17"/>
      <c r="Y77" s="18"/>
      <c r="Z77" s="12"/>
      <c r="AA77" s="12"/>
      <c r="AB77" s="12"/>
      <c r="AD77" s="12"/>
      <c r="AE77" s="12"/>
      <c r="AF77" s="12"/>
      <c r="AG77" s="12"/>
      <c r="AH77" s="12"/>
      <c r="AI77" s="12"/>
    </row>
  </sheetData>
  <mergeCells count="28">
    <mergeCell ref="A1:B1"/>
    <mergeCell ref="C1:AC1"/>
    <mergeCell ref="A2:B2"/>
    <mergeCell ref="C2:AC2"/>
    <mergeCell ref="A3:B3"/>
    <mergeCell ref="V3:Y3"/>
    <mergeCell ref="Z3:AC3"/>
    <mergeCell ref="C3:F3"/>
    <mergeCell ref="R3:U3"/>
    <mergeCell ref="N3:Q3"/>
    <mergeCell ref="G3:I3"/>
    <mergeCell ref="J3:L3"/>
    <mergeCell ref="A9:B9"/>
    <mergeCell ref="V4:Y4"/>
    <mergeCell ref="A70:B70"/>
    <mergeCell ref="A71:B71"/>
    <mergeCell ref="A5:B5"/>
    <mergeCell ref="C4:F4"/>
    <mergeCell ref="A4:B4"/>
    <mergeCell ref="R4:U4"/>
    <mergeCell ref="Z5:AC5"/>
    <mergeCell ref="A6:B6"/>
    <mergeCell ref="A7:B7"/>
    <mergeCell ref="Z4:AC4"/>
    <mergeCell ref="A8:B8"/>
    <mergeCell ref="N4:Q4"/>
    <mergeCell ref="G4:I4"/>
    <mergeCell ref="J4:L4"/>
  </mergeCells>
  <phoneticPr fontId="3" type="noConversion"/>
  <conditionalFormatting sqref="D9:F9 H9:I9 K9:L9 O9:Q9 S9:U9 W9:Y9">
    <cfRule type="cellIs" dxfId="429" priority="38" stopIfTrue="1" operator="lessThan">
      <formula>D7</formula>
    </cfRule>
  </conditionalFormatting>
  <conditionalFormatting sqref="Z9:AC9">
    <cfRule type="cellIs" dxfId="428" priority="37" stopIfTrue="1" operator="lessThan">
      <formula>Z7</formula>
    </cfRule>
  </conditionalFormatting>
  <conditionalFormatting sqref="D9:E9 H9 K9 O9:P9 S9:T9 W9:X9">
    <cfRule type="cellIs" dxfId="427" priority="39" stopIfTrue="1" operator="lessThan">
      <formula>D8</formula>
    </cfRule>
  </conditionalFormatting>
  <conditionalFormatting sqref="AC70 Y70">
    <cfRule type="cellIs" dxfId="426" priority="36" stopIfTrue="1" operator="lessThanOrEqual">
      <formula>Y7</formula>
    </cfRule>
  </conditionalFormatting>
  <conditionalFormatting sqref="C71:D71 F71:L71 N71:AC71">
    <cfRule type="cellIs" dxfId="425" priority="35" stopIfTrue="1" operator="lessThan">
      <formula>1</formula>
    </cfRule>
  </conditionalFormatting>
  <conditionalFormatting sqref="C70:E70 G70:H70 J70:K70 M70:P70 R70:T70 V70:X70 Z70:AB70">
    <cfRule type="cellIs" dxfId="424" priority="40" stopIfTrue="1" operator="lessThan">
      <formula>C7</formula>
    </cfRule>
  </conditionalFormatting>
  <conditionalFormatting sqref="F70">
    <cfRule type="cellIs" dxfId="423" priority="31" stopIfTrue="1" operator="lessThanOrEqual">
      <formula>F7</formula>
    </cfRule>
  </conditionalFormatting>
  <conditionalFormatting sqref="U70">
    <cfRule type="cellIs" dxfId="422" priority="26" stopIfTrue="1" operator="lessThanOrEqual">
      <formula>U7</formula>
    </cfRule>
  </conditionalFormatting>
  <conditionalFormatting sqref="E71">
    <cfRule type="cellIs" dxfId="421" priority="21" stopIfTrue="1" operator="lessThan">
      <formula>1</formula>
    </cfRule>
  </conditionalFormatting>
  <conditionalFormatting sqref="Q70">
    <cfRule type="cellIs" dxfId="420" priority="17" stopIfTrue="1" operator="lessThanOrEqual">
      <formula>Q7</formula>
    </cfRule>
  </conditionalFormatting>
  <conditionalFormatting sqref="M71">
    <cfRule type="cellIs" dxfId="419" priority="11" stopIfTrue="1" operator="lessThan">
      <formula>1</formula>
    </cfRule>
  </conditionalFormatting>
  <conditionalFormatting sqref="L70">
    <cfRule type="cellIs" dxfId="418" priority="7" stopIfTrue="1" operator="lessThanOrEqual">
      <formula>L7</formula>
    </cfRule>
  </conditionalFormatting>
  <conditionalFormatting sqref="I70">
    <cfRule type="cellIs" dxfId="417" priority="2" stopIfTrue="1" operator="lessThanOrEqual">
      <formula>I7</formula>
    </cfRule>
  </conditionalFormatting>
  <pageMargins left="0.19685039370078741" right="0.19685039370078741" top="0.19685039370078741" bottom="0.19685039370078741" header="0.51181102362204722" footer="0.51181102362204722"/>
  <pageSetup paperSize="9" scale="75"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zoomScale="70" workbookViewId="0">
      <pane xSplit="2" ySplit="9" topLeftCell="C10" activePane="bottomRight" state="frozen"/>
      <selection activeCell="T18" sqref="T18"/>
      <selection pane="topRight" activeCell="T18" sqref="T18"/>
      <selection pane="bottomLeft" activeCell="T18" sqref="T18"/>
      <selection pane="bottomRight" activeCell="G18" sqref="G18"/>
    </sheetView>
  </sheetViews>
  <sheetFormatPr defaultColWidth="12.3984375" defaultRowHeight="13.5"/>
  <cols>
    <col min="1" max="2" width="12.3984375" style="12" customWidth="1"/>
    <col min="3" max="3" width="14.265625" style="22" customWidth="1"/>
    <col min="4" max="4" width="11.1328125" style="22" customWidth="1"/>
    <col min="5" max="5" width="12.3984375" style="23" customWidth="1"/>
    <col min="6" max="6" width="14.59765625" style="22" bestFit="1" customWidth="1"/>
    <col min="7" max="7" width="19.46484375" style="22" customWidth="1"/>
    <col min="8" max="8" width="16" style="22" customWidth="1"/>
    <col min="9" max="9" width="12.9296875" style="22" bestFit="1" customWidth="1"/>
    <col min="10" max="10" width="12.3984375" style="23" customWidth="1"/>
    <col min="11" max="11" width="16" style="22" customWidth="1"/>
    <col min="12" max="12" width="13.796875" style="22" bestFit="1" customWidth="1"/>
    <col min="13" max="13" width="12.3984375" style="23" customWidth="1"/>
    <col min="14" max="14" width="16" style="22" customWidth="1"/>
    <col min="15" max="15" width="13.796875" style="22" bestFit="1" customWidth="1"/>
    <col min="16" max="16" width="12.3984375" style="23" customWidth="1"/>
    <col min="17" max="17" width="14.1328125" style="22" customWidth="1"/>
    <col min="18" max="18" width="12.3984375" style="22" customWidth="1"/>
    <col min="19" max="19" width="12.3984375" style="23" customWidth="1"/>
    <col min="20" max="20" width="14.59765625" style="22" bestFit="1" customWidth="1"/>
    <col min="21" max="21" width="14.59765625" style="22" customWidth="1"/>
    <col min="22" max="22" width="15.796875" style="22" bestFit="1" customWidth="1"/>
    <col min="23" max="23" width="14.59765625" style="22" customWidth="1"/>
    <col min="24" max="24" width="14.59765625" style="238" customWidth="1"/>
    <col min="25" max="258" width="12.3984375" style="12"/>
    <col min="259" max="260" width="12.3984375" style="12" customWidth="1"/>
    <col min="261" max="261" width="23.3984375" style="12" bestFit="1" customWidth="1"/>
    <col min="262" max="262" width="12.86328125" style="12" bestFit="1" customWidth="1"/>
    <col min="263" max="265" width="12.3984375" style="12" customWidth="1"/>
    <col min="266" max="266" width="23.3984375" style="12" bestFit="1" customWidth="1"/>
    <col min="267" max="267" width="12.86328125" style="12" bestFit="1" customWidth="1"/>
    <col min="268" max="270" width="12.3984375" style="12" customWidth="1"/>
    <col min="271" max="271" width="23.3984375" style="12" bestFit="1" customWidth="1"/>
    <col min="272" max="272" width="12.86328125" style="12" bestFit="1" customWidth="1"/>
    <col min="273" max="275" width="12.3984375" style="12" customWidth="1"/>
    <col min="276" max="276" width="18.59765625" style="12" customWidth="1"/>
    <col min="277" max="278" width="12.3984375" style="12" customWidth="1"/>
    <col min="279" max="279" width="15.3984375" style="12" customWidth="1"/>
    <col min="280" max="280" width="12.3984375" style="12" customWidth="1"/>
    <col min="281" max="514" width="12.3984375" style="12"/>
    <col min="515" max="516" width="12.3984375" style="12" customWidth="1"/>
    <col min="517" max="517" width="23.3984375" style="12" bestFit="1" customWidth="1"/>
    <col min="518" max="518" width="12.86328125" style="12" bestFit="1" customWidth="1"/>
    <col min="519" max="521" width="12.3984375" style="12" customWidth="1"/>
    <col min="522" max="522" width="23.3984375" style="12" bestFit="1" customWidth="1"/>
    <col min="523" max="523" width="12.86328125" style="12" bestFit="1" customWidth="1"/>
    <col min="524" max="526" width="12.3984375" style="12" customWidth="1"/>
    <col min="527" max="527" width="23.3984375" style="12" bestFit="1" customWidth="1"/>
    <col min="528" max="528" width="12.86328125" style="12" bestFit="1" customWidth="1"/>
    <col min="529" max="531" width="12.3984375" style="12" customWidth="1"/>
    <col min="532" max="532" width="18.59765625" style="12" customWidth="1"/>
    <col min="533" max="534" width="12.3984375" style="12" customWidth="1"/>
    <col min="535" max="535" width="15.3984375" style="12" customWidth="1"/>
    <col min="536" max="536" width="12.3984375" style="12" customWidth="1"/>
    <col min="537" max="770" width="12.3984375" style="12"/>
    <col min="771" max="772" width="12.3984375" style="12" customWidth="1"/>
    <col min="773" max="773" width="23.3984375" style="12" bestFit="1" customWidth="1"/>
    <col min="774" max="774" width="12.86328125" style="12" bestFit="1" customWidth="1"/>
    <col min="775" max="777" width="12.3984375" style="12" customWidth="1"/>
    <col min="778" max="778" width="23.3984375" style="12" bestFit="1" customWidth="1"/>
    <col min="779" max="779" width="12.86328125" style="12" bestFit="1" customWidth="1"/>
    <col min="780" max="782" width="12.3984375" style="12" customWidth="1"/>
    <col min="783" max="783" width="23.3984375" style="12" bestFit="1" customWidth="1"/>
    <col min="784" max="784" width="12.86328125" style="12" bestFit="1" customWidth="1"/>
    <col min="785" max="787" width="12.3984375" style="12" customWidth="1"/>
    <col min="788" max="788" width="18.59765625" style="12" customWidth="1"/>
    <col min="789" max="790" width="12.3984375" style="12" customWidth="1"/>
    <col min="791" max="791" width="15.3984375" style="12" customWidth="1"/>
    <col min="792" max="792" width="12.3984375" style="12" customWidth="1"/>
    <col min="793" max="1026" width="12.3984375" style="12"/>
    <col min="1027" max="1028" width="12.3984375" style="12" customWidth="1"/>
    <col min="1029" max="1029" width="23.3984375" style="12" bestFit="1" customWidth="1"/>
    <col min="1030" max="1030" width="12.86328125" style="12" bestFit="1" customWidth="1"/>
    <col min="1031" max="1033" width="12.3984375" style="12" customWidth="1"/>
    <col min="1034" max="1034" width="23.3984375" style="12" bestFit="1" customWidth="1"/>
    <col min="1035" max="1035" width="12.86328125" style="12" bestFit="1" customWidth="1"/>
    <col min="1036" max="1038" width="12.3984375" style="12" customWidth="1"/>
    <col min="1039" max="1039" width="23.3984375" style="12" bestFit="1" customWidth="1"/>
    <col min="1040" max="1040" width="12.86328125" style="12" bestFit="1" customWidth="1"/>
    <col min="1041" max="1043" width="12.3984375" style="12" customWidth="1"/>
    <col min="1044" max="1044" width="18.59765625" style="12" customWidth="1"/>
    <col min="1045" max="1046" width="12.3984375" style="12" customWidth="1"/>
    <col min="1047" max="1047" width="15.3984375" style="12" customWidth="1"/>
    <col min="1048" max="1048" width="12.3984375" style="12" customWidth="1"/>
    <col min="1049" max="1282" width="12.3984375" style="12"/>
    <col min="1283" max="1284" width="12.3984375" style="12" customWidth="1"/>
    <col min="1285" max="1285" width="23.3984375" style="12" bestFit="1" customWidth="1"/>
    <col min="1286" max="1286" width="12.86328125" style="12" bestFit="1" customWidth="1"/>
    <col min="1287" max="1289" width="12.3984375" style="12" customWidth="1"/>
    <col min="1290" max="1290" width="23.3984375" style="12" bestFit="1" customWidth="1"/>
    <col min="1291" max="1291" width="12.86328125" style="12" bestFit="1" customWidth="1"/>
    <col min="1292" max="1294" width="12.3984375" style="12" customWidth="1"/>
    <col min="1295" max="1295" width="23.3984375" style="12" bestFit="1" customWidth="1"/>
    <col min="1296" max="1296" width="12.86328125" style="12" bestFit="1" customWidth="1"/>
    <col min="1297" max="1299" width="12.3984375" style="12" customWidth="1"/>
    <col min="1300" max="1300" width="18.59765625" style="12" customWidth="1"/>
    <col min="1301" max="1302" width="12.3984375" style="12" customWidth="1"/>
    <col min="1303" max="1303" width="15.3984375" style="12" customWidth="1"/>
    <col min="1304" max="1304" width="12.3984375" style="12" customWidth="1"/>
    <col min="1305" max="1538" width="12.3984375" style="12"/>
    <col min="1539" max="1540" width="12.3984375" style="12" customWidth="1"/>
    <col min="1541" max="1541" width="23.3984375" style="12" bestFit="1" customWidth="1"/>
    <col min="1542" max="1542" width="12.86328125" style="12" bestFit="1" customWidth="1"/>
    <col min="1543" max="1545" width="12.3984375" style="12" customWidth="1"/>
    <col min="1546" max="1546" width="23.3984375" style="12" bestFit="1" customWidth="1"/>
    <col min="1547" max="1547" width="12.86328125" style="12" bestFit="1" customWidth="1"/>
    <col min="1548" max="1550" width="12.3984375" style="12" customWidth="1"/>
    <col min="1551" max="1551" width="23.3984375" style="12" bestFit="1" customWidth="1"/>
    <col min="1552" max="1552" width="12.86328125" style="12" bestFit="1" customWidth="1"/>
    <col min="1553" max="1555" width="12.3984375" style="12" customWidth="1"/>
    <col min="1556" max="1556" width="18.59765625" style="12" customWidth="1"/>
    <col min="1557" max="1558" width="12.3984375" style="12" customWidth="1"/>
    <col min="1559" max="1559" width="15.3984375" style="12" customWidth="1"/>
    <col min="1560" max="1560" width="12.3984375" style="12" customWidth="1"/>
    <col min="1561" max="1794" width="12.3984375" style="12"/>
    <col min="1795" max="1796" width="12.3984375" style="12" customWidth="1"/>
    <col min="1797" max="1797" width="23.3984375" style="12" bestFit="1" customWidth="1"/>
    <col min="1798" max="1798" width="12.86328125" style="12" bestFit="1" customWidth="1"/>
    <col min="1799" max="1801" width="12.3984375" style="12" customWidth="1"/>
    <col min="1802" max="1802" width="23.3984375" style="12" bestFit="1" customWidth="1"/>
    <col min="1803" max="1803" width="12.86328125" style="12" bestFit="1" customWidth="1"/>
    <col min="1804" max="1806" width="12.3984375" style="12" customWidth="1"/>
    <col min="1807" max="1807" width="23.3984375" style="12" bestFit="1" customWidth="1"/>
    <col min="1808" max="1808" width="12.86328125" style="12" bestFit="1" customWidth="1"/>
    <col min="1809" max="1811" width="12.3984375" style="12" customWidth="1"/>
    <col min="1812" max="1812" width="18.59765625" style="12" customWidth="1"/>
    <col min="1813" max="1814" width="12.3984375" style="12" customWidth="1"/>
    <col min="1815" max="1815" width="15.3984375" style="12" customWidth="1"/>
    <col min="1816" max="1816" width="12.3984375" style="12" customWidth="1"/>
    <col min="1817" max="2050" width="12.3984375" style="12"/>
    <col min="2051" max="2052" width="12.3984375" style="12" customWidth="1"/>
    <col min="2053" max="2053" width="23.3984375" style="12" bestFit="1" customWidth="1"/>
    <col min="2054" max="2054" width="12.86328125" style="12" bestFit="1" customWidth="1"/>
    <col min="2055" max="2057" width="12.3984375" style="12" customWidth="1"/>
    <col min="2058" max="2058" width="23.3984375" style="12" bestFit="1" customWidth="1"/>
    <col min="2059" max="2059" width="12.86328125" style="12" bestFit="1" customWidth="1"/>
    <col min="2060" max="2062" width="12.3984375" style="12" customWidth="1"/>
    <col min="2063" max="2063" width="23.3984375" style="12" bestFit="1" customWidth="1"/>
    <col min="2064" max="2064" width="12.86328125" style="12" bestFit="1" customWidth="1"/>
    <col min="2065" max="2067" width="12.3984375" style="12" customWidth="1"/>
    <col min="2068" max="2068" width="18.59765625" style="12" customWidth="1"/>
    <col min="2069" max="2070" width="12.3984375" style="12" customWidth="1"/>
    <col min="2071" max="2071" width="15.3984375" style="12" customWidth="1"/>
    <col min="2072" max="2072" width="12.3984375" style="12" customWidth="1"/>
    <col min="2073" max="2306" width="12.3984375" style="12"/>
    <col min="2307" max="2308" width="12.3984375" style="12" customWidth="1"/>
    <col min="2309" max="2309" width="23.3984375" style="12" bestFit="1" customWidth="1"/>
    <col min="2310" max="2310" width="12.86328125" style="12" bestFit="1" customWidth="1"/>
    <col min="2311" max="2313" width="12.3984375" style="12" customWidth="1"/>
    <col min="2314" max="2314" width="23.3984375" style="12" bestFit="1" customWidth="1"/>
    <col min="2315" max="2315" width="12.86328125" style="12" bestFit="1" customWidth="1"/>
    <col min="2316" max="2318" width="12.3984375" style="12" customWidth="1"/>
    <col min="2319" max="2319" width="23.3984375" style="12" bestFit="1" customWidth="1"/>
    <col min="2320" max="2320" width="12.86328125" style="12" bestFit="1" customWidth="1"/>
    <col min="2321" max="2323" width="12.3984375" style="12" customWidth="1"/>
    <col min="2324" max="2324" width="18.59765625" style="12" customWidth="1"/>
    <col min="2325" max="2326" width="12.3984375" style="12" customWidth="1"/>
    <col min="2327" max="2327" width="15.3984375" style="12" customWidth="1"/>
    <col min="2328" max="2328" width="12.3984375" style="12" customWidth="1"/>
    <col min="2329" max="2562" width="12.3984375" style="12"/>
    <col min="2563" max="2564" width="12.3984375" style="12" customWidth="1"/>
    <col min="2565" max="2565" width="23.3984375" style="12" bestFit="1" customWidth="1"/>
    <col min="2566" max="2566" width="12.86328125" style="12" bestFit="1" customWidth="1"/>
    <col min="2567" max="2569" width="12.3984375" style="12" customWidth="1"/>
    <col min="2570" max="2570" width="23.3984375" style="12" bestFit="1" customWidth="1"/>
    <col min="2571" max="2571" width="12.86328125" style="12" bestFit="1" customWidth="1"/>
    <col min="2572" max="2574" width="12.3984375" style="12" customWidth="1"/>
    <col min="2575" max="2575" width="23.3984375" style="12" bestFit="1" customWidth="1"/>
    <col min="2576" max="2576" width="12.86328125" style="12" bestFit="1" customWidth="1"/>
    <col min="2577" max="2579" width="12.3984375" style="12" customWidth="1"/>
    <col min="2580" max="2580" width="18.59765625" style="12" customWidth="1"/>
    <col min="2581" max="2582" width="12.3984375" style="12" customWidth="1"/>
    <col min="2583" max="2583" width="15.3984375" style="12" customWidth="1"/>
    <col min="2584" max="2584" width="12.3984375" style="12" customWidth="1"/>
    <col min="2585" max="2818" width="12.3984375" style="12"/>
    <col min="2819" max="2820" width="12.3984375" style="12" customWidth="1"/>
    <col min="2821" max="2821" width="23.3984375" style="12" bestFit="1" customWidth="1"/>
    <col min="2822" max="2822" width="12.86328125" style="12" bestFit="1" customWidth="1"/>
    <col min="2823" max="2825" width="12.3984375" style="12" customWidth="1"/>
    <col min="2826" max="2826" width="23.3984375" style="12" bestFit="1" customWidth="1"/>
    <col min="2827" max="2827" width="12.86328125" style="12" bestFit="1" customWidth="1"/>
    <col min="2828" max="2830" width="12.3984375" style="12" customWidth="1"/>
    <col min="2831" max="2831" width="23.3984375" style="12" bestFit="1" customWidth="1"/>
    <col min="2832" max="2832" width="12.86328125" style="12" bestFit="1" customWidth="1"/>
    <col min="2833" max="2835" width="12.3984375" style="12" customWidth="1"/>
    <col min="2836" max="2836" width="18.59765625" style="12" customWidth="1"/>
    <col min="2837" max="2838" width="12.3984375" style="12" customWidth="1"/>
    <col min="2839" max="2839" width="15.3984375" style="12" customWidth="1"/>
    <col min="2840" max="2840" width="12.3984375" style="12" customWidth="1"/>
    <col min="2841" max="3074" width="12.3984375" style="12"/>
    <col min="3075" max="3076" width="12.3984375" style="12" customWidth="1"/>
    <col min="3077" max="3077" width="23.3984375" style="12" bestFit="1" customWidth="1"/>
    <col min="3078" max="3078" width="12.86328125" style="12" bestFit="1" customWidth="1"/>
    <col min="3079" max="3081" width="12.3984375" style="12" customWidth="1"/>
    <col min="3082" max="3082" width="23.3984375" style="12" bestFit="1" customWidth="1"/>
    <col min="3083" max="3083" width="12.86328125" style="12" bestFit="1" customWidth="1"/>
    <col min="3084" max="3086" width="12.3984375" style="12" customWidth="1"/>
    <col min="3087" max="3087" width="23.3984375" style="12" bestFit="1" customWidth="1"/>
    <col min="3088" max="3088" width="12.86328125" style="12" bestFit="1" customWidth="1"/>
    <col min="3089" max="3091" width="12.3984375" style="12" customWidth="1"/>
    <col min="3092" max="3092" width="18.59765625" style="12" customWidth="1"/>
    <col min="3093" max="3094" width="12.3984375" style="12" customWidth="1"/>
    <col min="3095" max="3095" width="15.3984375" style="12" customWidth="1"/>
    <col min="3096" max="3096" width="12.3984375" style="12" customWidth="1"/>
    <col min="3097" max="3330" width="12.3984375" style="12"/>
    <col min="3331" max="3332" width="12.3984375" style="12" customWidth="1"/>
    <col min="3333" max="3333" width="23.3984375" style="12" bestFit="1" customWidth="1"/>
    <col min="3334" max="3334" width="12.86328125" style="12" bestFit="1" customWidth="1"/>
    <col min="3335" max="3337" width="12.3984375" style="12" customWidth="1"/>
    <col min="3338" max="3338" width="23.3984375" style="12" bestFit="1" customWidth="1"/>
    <col min="3339" max="3339" width="12.86328125" style="12" bestFit="1" customWidth="1"/>
    <col min="3340" max="3342" width="12.3984375" style="12" customWidth="1"/>
    <col min="3343" max="3343" width="23.3984375" style="12" bestFit="1" customWidth="1"/>
    <col min="3344" max="3344" width="12.86328125" style="12" bestFit="1" customWidth="1"/>
    <col min="3345" max="3347" width="12.3984375" style="12" customWidth="1"/>
    <col min="3348" max="3348" width="18.59765625" style="12" customWidth="1"/>
    <col min="3349" max="3350" width="12.3984375" style="12" customWidth="1"/>
    <col min="3351" max="3351" width="15.3984375" style="12" customWidth="1"/>
    <col min="3352" max="3352" width="12.3984375" style="12" customWidth="1"/>
    <col min="3353" max="3586" width="12.3984375" style="12"/>
    <col min="3587" max="3588" width="12.3984375" style="12" customWidth="1"/>
    <col min="3589" max="3589" width="23.3984375" style="12" bestFit="1" customWidth="1"/>
    <col min="3590" max="3590" width="12.86328125" style="12" bestFit="1" customWidth="1"/>
    <col min="3591" max="3593" width="12.3984375" style="12" customWidth="1"/>
    <col min="3594" max="3594" width="23.3984375" style="12" bestFit="1" customWidth="1"/>
    <col min="3595" max="3595" width="12.86328125" style="12" bestFit="1" customWidth="1"/>
    <col min="3596" max="3598" width="12.3984375" style="12" customWidth="1"/>
    <col min="3599" max="3599" width="23.3984375" style="12" bestFit="1" customWidth="1"/>
    <col min="3600" max="3600" width="12.86328125" style="12" bestFit="1" customWidth="1"/>
    <col min="3601" max="3603" width="12.3984375" style="12" customWidth="1"/>
    <col min="3604" max="3604" width="18.59765625" style="12" customWidth="1"/>
    <col min="3605" max="3606" width="12.3984375" style="12" customWidth="1"/>
    <col min="3607" max="3607" width="15.3984375" style="12" customWidth="1"/>
    <col min="3608" max="3608" width="12.3984375" style="12" customWidth="1"/>
    <col min="3609" max="3842" width="12.3984375" style="12"/>
    <col min="3843" max="3844" width="12.3984375" style="12" customWidth="1"/>
    <col min="3845" max="3845" width="23.3984375" style="12" bestFit="1" customWidth="1"/>
    <col min="3846" max="3846" width="12.86328125" style="12" bestFit="1" customWidth="1"/>
    <col min="3847" max="3849" width="12.3984375" style="12" customWidth="1"/>
    <col min="3850" max="3850" width="23.3984375" style="12" bestFit="1" customWidth="1"/>
    <col min="3851" max="3851" width="12.86328125" style="12" bestFit="1" customWidth="1"/>
    <col min="3852" max="3854" width="12.3984375" style="12" customWidth="1"/>
    <col min="3855" max="3855" width="23.3984375" style="12" bestFit="1" customWidth="1"/>
    <col min="3856" max="3856" width="12.86328125" style="12" bestFit="1" customWidth="1"/>
    <col min="3857" max="3859" width="12.3984375" style="12" customWidth="1"/>
    <col min="3860" max="3860" width="18.59765625" style="12" customWidth="1"/>
    <col min="3861" max="3862" width="12.3984375" style="12" customWidth="1"/>
    <col min="3863" max="3863" width="15.3984375" style="12" customWidth="1"/>
    <col min="3864" max="3864" width="12.3984375" style="12" customWidth="1"/>
    <col min="3865" max="4098" width="12.3984375" style="12"/>
    <col min="4099" max="4100" width="12.3984375" style="12" customWidth="1"/>
    <col min="4101" max="4101" width="23.3984375" style="12" bestFit="1" customWidth="1"/>
    <col min="4102" max="4102" width="12.86328125" style="12" bestFit="1" customWidth="1"/>
    <col min="4103" max="4105" width="12.3984375" style="12" customWidth="1"/>
    <col min="4106" max="4106" width="23.3984375" style="12" bestFit="1" customWidth="1"/>
    <col min="4107" max="4107" width="12.86328125" style="12" bestFit="1" customWidth="1"/>
    <col min="4108" max="4110" width="12.3984375" style="12" customWidth="1"/>
    <col min="4111" max="4111" width="23.3984375" style="12" bestFit="1" customWidth="1"/>
    <col min="4112" max="4112" width="12.86328125" style="12" bestFit="1" customWidth="1"/>
    <col min="4113" max="4115" width="12.3984375" style="12" customWidth="1"/>
    <col min="4116" max="4116" width="18.59765625" style="12" customWidth="1"/>
    <col min="4117" max="4118" width="12.3984375" style="12" customWidth="1"/>
    <col min="4119" max="4119" width="15.3984375" style="12" customWidth="1"/>
    <col min="4120" max="4120" width="12.3984375" style="12" customWidth="1"/>
    <col min="4121" max="4354" width="12.3984375" style="12"/>
    <col min="4355" max="4356" width="12.3984375" style="12" customWidth="1"/>
    <col min="4357" max="4357" width="23.3984375" style="12" bestFit="1" customWidth="1"/>
    <col min="4358" max="4358" width="12.86328125" style="12" bestFit="1" customWidth="1"/>
    <col min="4359" max="4361" width="12.3984375" style="12" customWidth="1"/>
    <col min="4362" max="4362" width="23.3984375" style="12" bestFit="1" customWidth="1"/>
    <col min="4363" max="4363" width="12.86328125" style="12" bestFit="1" customWidth="1"/>
    <col min="4364" max="4366" width="12.3984375" style="12" customWidth="1"/>
    <col min="4367" max="4367" width="23.3984375" style="12" bestFit="1" customWidth="1"/>
    <col min="4368" max="4368" width="12.86328125" style="12" bestFit="1" customWidth="1"/>
    <col min="4369" max="4371" width="12.3984375" style="12" customWidth="1"/>
    <col min="4372" max="4372" width="18.59765625" style="12" customWidth="1"/>
    <col min="4373" max="4374" width="12.3984375" style="12" customWidth="1"/>
    <col min="4375" max="4375" width="15.3984375" style="12" customWidth="1"/>
    <col min="4376" max="4376" width="12.3984375" style="12" customWidth="1"/>
    <col min="4377" max="4610" width="12.3984375" style="12"/>
    <col min="4611" max="4612" width="12.3984375" style="12" customWidth="1"/>
    <col min="4613" max="4613" width="23.3984375" style="12" bestFit="1" customWidth="1"/>
    <col min="4614" max="4614" width="12.86328125" style="12" bestFit="1" customWidth="1"/>
    <col min="4615" max="4617" width="12.3984375" style="12" customWidth="1"/>
    <col min="4618" max="4618" width="23.3984375" style="12" bestFit="1" customWidth="1"/>
    <col min="4619" max="4619" width="12.86328125" style="12" bestFit="1" customWidth="1"/>
    <col min="4620" max="4622" width="12.3984375" style="12" customWidth="1"/>
    <col min="4623" max="4623" width="23.3984375" style="12" bestFit="1" customWidth="1"/>
    <col min="4624" max="4624" width="12.86328125" style="12" bestFit="1" customWidth="1"/>
    <col min="4625" max="4627" width="12.3984375" style="12" customWidth="1"/>
    <col min="4628" max="4628" width="18.59765625" style="12" customWidth="1"/>
    <col min="4629" max="4630" width="12.3984375" style="12" customWidth="1"/>
    <col min="4631" max="4631" width="15.3984375" style="12" customWidth="1"/>
    <col min="4632" max="4632" width="12.3984375" style="12" customWidth="1"/>
    <col min="4633" max="4866" width="12.3984375" style="12"/>
    <col min="4867" max="4868" width="12.3984375" style="12" customWidth="1"/>
    <col min="4869" max="4869" width="23.3984375" style="12" bestFit="1" customWidth="1"/>
    <col min="4870" max="4870" width="12.86328125" style="12" bestFit="1" customWidth="1"/>
    <col min="4871" max="4873" width="12.3984375" style="12" customWidth="1"/>
    <col min="4874" max="4874" width="23.3984375" style="12" bestFit="1" customWidth="1"/>
    <col min="4875" max="4875" width="12.86328125" style="12" bestFit="1" customWidth="1"/>
    <col min="4876" max="4878" width="12.3984375" style="12" customWidth="1"/>
    <col min="4879" max="4879" width="23.3984375" style="12" bestFit="1" customWidth="1"/>
    <col min="4880" max="4880" width="12.86328125" style="12" bestFit="1" customWidth="1"/>
    <col min="4881" max="4883" width="12.3984375" style="12" customWidth="1"/>
    <col min="4884" max="4884" width="18.59765625" style="12" customWidth="1"/>
    <col min="4885" max="4886" width="12.3984375" style="12" customWidth="1"/>
    <col min="4887" max="4887" width="15.3984375" style="12" customWidth="1"/>
    <col min="4888" max="4888" width="12.3984375" style="12" customWidth="1"/>
    <col min="4889" max="5122" width="12.3984375" style="12"/>
    <col min="5123" max="5124" width="12.3984375" style="12" customWidth="1"/>
    <col min="5125" max="5125" width="23.3984375" style="12" bestFit="1" customWidth="1"/>
    <col min="5126" max="5126" width="12.86328125" style="12" bestFit="1" customWidth="1"/>
    <col min="5127" max="5129" width="12.3984375" style="12" customWidth="1"/>
    <col min="5130" max="5130" width="23.3984375" style="12" bestFit="1" customWidth="1"/>
    <col min="5131" max="5131" width="12.86328125" style="12" bestFit="1" customWidth="1"/>
    <col min="5132" max="5134" width="12.3984375" style="12" customWidth="1"/>
    <col min="5135" max="5135" width="23.3984375" style="12" bestFit="1" customWidth="1"/>
    <col min="5136" max="5136" width="12.86328125" style="12" bestFit="1" customWidth="1"/>
    <col min="5137" max="5139" width="12.3984375" style="12" customWidth="1"/>
    <col min="5140" max="5140" width="18.59765625" style="12" customWidth="1"/>
    <col min="5141" max="5142" width="12.3984375" style="12" customWidth="1"/>
    <col min="5143" max="5143" width="15.3984375" style="12" customWidth="1"/>
    <col min="5144" max="5144" width="12.3984375" style="12" customWidth="1"/>
    <col min="5145" max="5378" width="12.3984375" style="12"/>
    <col min="5379" max="5380" width="12.3984375" style="12" customWidth="1"/>
    <col min="5381" max="5381" width="23.3984375" style="12" bestFit="1" customWidth="1"/>
    <col min="5382" max="5382" width="12.86328125" style="12" bestFit="1" customWidth="1"/>
    <col min="5383" max="5385" width="12.3984375" style="12" customWidth="1"/>
    <col min="5386" max="5386" width="23.3984375" style="12" bestFit="1" customWidth="1"/>
    <col min="5387" max="5387" width="12.86328125" style="12" bestFit="1" customWidth="1"/>
    <col min="5388" max="5390" width="12.3984375" style="12" customWidth="1"/>
    <col min="5391" max="5391" width="23.3984375" style="12" bestFit="1" customWidth="1"/>
    <col min="5392" max="5392" width="12.86328125" style="12" bestFit="1" customWidth="1"/>
    <col min="5393" max="5395" width="12.3984375" style="12" customWidth="1"/>
    <col min="5396" max="5396" width="18.59765625" style="12" customWidth="1"/>
    <col min="5397" max="5398" width="12.3984375" style="12" customWidth="1"/>
    <col min="5399" max="5399" width="15.3984375" style="12" customWidth="1"/>
    <col min="5400" max="5400" width="12.3984375" style="12" customWidth="1"/>
    <col min="5401" max="5634" width="12.3984375" style="12"/>
    <col min="5635" max="5636" width="12.3984375" style="12" customWidth="1"/>
    <col min="5637" max="5637" width="23.3984375" style="12" bestFit="1" customWidth="1"/>
    <col min="5638" max="5638" width="12.86328125" style="12" bestFit="1" customWidth="1"/>
    <col min="5639" max="5641" width="12.3984375" style="12" customWidth="1"/>
    <col min="5642" max="5642" width="23.3984375" style="12" bestFit="1" customWidth="1"/>
    <col min="5643" max="5643" width="12.86328125" style="12" bestFit="1" customWidth="1"/>
    <col min="5644" max="5646" width="12.3984375" style="12" customWidth="1"/>
    <col min="5647" max="5647" width="23.3984375" style="12" bestFit="1" customWidth="1"/>
    <col min="5648" max="5648" width="12.86328125" style="12" bestFit="1" customWidth="1"/>
    <col min="5649" max="5651" width="12.3984375" style="12" customWidth="1"/>
    <col min="5652" max="5652" width="18.59765625" style="12" customWidth="1"/>
    <col min="5653" max="5654" width="12.3984375" style="12" customWidth="1"/>
    <col min="5655" max="5655" width="15.3984375" style="12" customWidth="1"/>
    <col min="5656" max="5656" width="12.3984375" style="12" customWidth="1"/>
    <col min="5657" max="5890" width="12.3984375" style="12"/>
    <col min="5891" max="5892" width="12.3984375" style="12" customWidth="1"/>
    <col min="5893" max="5893" width="23.3984375" style="12" bestFit="1" customWidth="1"/>
    <col min="5894" max="5894" width="12.86328125" style="12" bestFit="1" customWidth="1"/>
    <col min="5895" max="5897" width="12.3984375" style="12" customWidth="1"/>
    <col min="5898" max="5898" width="23.3984375" style="12" bestFit="1" customWidth="1"/>
    <col min="5899" max="5899" width="12.86328125" style="12" bestFit="1" customWidth="1"/>
    <col min="5900" max="5902" width="12.3984375" style="12" customWidth="1"/>
    <col min="5903" max="5903" width="23.3984375" style="12" bestFit="1" customWidth="1"/>
    <col min="5904" max="5904" width="12.86328125" style="12" bestFit="1" customWidth="1"/>
    <col min="5905" max="5907" width="12.3984375" style="12" customWidth="1"/>
    <col min="5908" max="5908" width="18.59765625" style="12" customWidth="1"/>
    <col min="5909" max="5910" width="12.3984375" style="12" customWidth="1"/>
    <col min="5911" max="5911" width="15.3984375" style="12" customWidth="1"/>
    <col min="5912" max="5912" width="12.3984375" style="12" customWidth="1"/>
    <col min="5913" max="6146" width="12.3984375" style="12"/>
    <col min="6147" max="6148" width="12.3984375" style="12" customWidth="1"/>
    <col min="6149" max="6149" width="23.3984375" style="12" bestFit="1" customWidth="1"/>
    <col min="6150" max="6150" width="12.86328125" style="12" bestFit="1" customWidth="1"/>
    <col min="6151" max="6153" width="12.3984375" style="12" customWidth="1"/>
    <col min="6154" max="6154" width="23.3984375" style="12" bestFit="1" customWidth="1"/>
    <col min="6155" max="6155" width="12.86328125" style="12" bestFit="1" customWidth="1"/>
    <col min="6156" max="6158" width="12.3984375" style="12" customWidth="1"/>
    <col min="6159" max="6159" width="23.3984375" style="12" bestFit="1" customWidth="1"/>
    <col min="6160" max="6160" width="12.86328125" style="12" bestFit="1" customWidth="1"/>
    <col min="6161" max="6163" width="12.3984375" style="12" customWidth="1"/>
    <col min="6164" max="6164" width="18.59765625" style="12" customWidth="1"/>
    <col min="6165" max="6166" width="12.3984375" style="12" customWidth="1"/>
    <col min="6167" max="6167" width="15.3984375" style="12" customWidth="1"/>
    <col min="6168" max="6168" width="12.3984375" style="12" customWidth="1"/>
    <col min="6169" max="6402" width="12.3984375" style="12"/>
    <col min="6403" max="6404" width="12.3984375" style="12" customWidth="1"/>
    <col min="6405" max="6405" width="23.3984375" style="12" bestFit="1" customWidth="1"/>
    <col min="6406" max="6406" width="12.86328125" style="12" bestFit="1" customWidth="1"/>
    <col min="6407" max="6409" width="12.3984375" style="12" customWidth="1"/>
    <col min="6410" max="6410" width="23.3984375" style="12" bestFit="1" customWidth="1"/>
    <col min="6411" max="6411" width="12.86328125" style="12" bestFit="1" customWidth="1"/>
    <col min="6412" max="6414" width="12.3984375" style="12" customWidth="1"/>
    <col min="6415" max="6415" width="23.3984375" style="12" bestFit="1" customWidth="1"/>
    <col min="6416" max="6416" width="12.86328125" style="12" bestFit="1" customWidth="1"/>
    <col min="6417" max="6419" width="12.3984375" style="12" customWidth="1"/>
    <col min="6420" max="6420" width="18.59765625" style="12" customWidth="1"/>
    <col min="6421" max="6422" width="12.3984375" style="12" customWidth="1"/>
    <col min="6423" max="6423" width="15.3984375" style="12" customWidth="1"/>
    <col min="6424" max="6424" width="12.3984375" style="12" customWidth="1"/>
    <col min="6425" max="6658" width="12.3984375" style="12"/>
    <col min="6659" max="6660" width="12.3984375" style="12" customWidth="1"/>
    <col min="6661" max="6661" width="23.3984375" style="12" bestFit="1" customWidth="1"/>
    <col min="6662" max="6662" width="12.86328125" style="12" bestFit="1" customWidth="1"/>
    <col min="6663" max="6665" width="12.3984375" style="12" customWidth="1"/>
    <col min="6666" max="6666" width="23.3984375" style="12" bestFit="1" customWidth="1"/>
    <col min="6667" max="6667" width="12.86328125" style="12" bestFit="1" customWidth="1"/>
    <col min="6668" max="6670" width="12.3984375" style="12" customWidth="1"/>
    <col min="6671" max="6671" width="23.3984375" style="12" bestFit="1" customWidth="1"/>
    <col min="6672" max="6672" width="12.86328125" style="12" bestFit="1" customWidth="1"/>
    <col min="6673" max="6675" width="12.3984375" style="12" customWidth="1"/>
    <col min="6676" max="6676" width="18.59765625" style="12" customWidth="1"/>
    <col min="6677" max="6678" width="12.3984375" style="12" customWidth="1"/>
    <col min="6679" max="6679" width="15.3984375" style="12" customWidth="1"/>
    <col min="6680" max="6680" width="12.3984375" style="12" customWidth="1"/>
    <col min="6681" max="6914" width="12.3984375" style="12"/>
    <col min="6915" max="6916" width="12.3984375" style="12" customWidth="1"/>
    <col min="6917" max="6917" width="23.3984375" style="12" bestFit="1" customWidth="1"/>
    <col min="6918" max="6918" width="12.86328125" style="12" bestFit="1" customWidth="1"/>
    <col min="6919" max="6921" width="12.3984375" style="12" customWidth="1"/>
    <col min="6922" max="6922" width="23.3984375" style="12" bestFit="1" customWidth="1"/>
    <col min="6923" max="6923" width="12.86328125" style="12" bestFit="1" customWidth="1"/>
    <col min="6924" max="6926" width="12.3984375" style="12" customWidth="1"/>
    <col min="6927" max="6927" width="23.3984375" style="12" bestFit="1" customWidth="1"/>
    <col min="6928" max="6928" width="12.86328125" style="12" bestFit="1" customWidth="1"/>
    <col min="6929" max="6931" width="12.3984375" style="12" customWidth="1"/>
    <col min="6932" max="6932" width="18.59765625" style="12" customWidth="1"/>
    <col min="6933" max="6934" width="12.3984375" style="12" customWidth="1"/>
    <col min="6935" max="6935" width="15.3984375" style="12" customWidth="1"/>
    <col min="6936" max="6936" width="12.3984375" style="12" customWidth="1"/>
    <col min="6937" max="7170" width="12.3984375" style="12"/>
    <col min="7171" max="7172" width="12.3984375" style="12" customWidth="1"/>
    <col min="7173" max="7173" width="23.3984375" style="12" bestFit="1" customWidth="1"/>
    <col min="7174" max="7174" width="12.86328125" style="12" bestFit="1" customWidth="1"/>
    <col min="7175" max="7177" width="12.3984375" style="12" customWidth="1"/>
    <col min="7178" max="7178" width="23.3984375" style="12" bestFit="1" customWidth="1"/>
    <col min="7179" max="7179" width="12.86328125" style="12" bestFit="1" customWidth="1"/>
    <col min="7180" max="7182" width="12.3984375" style="12" customWidth="1"/>
    <col min="7183" max="7183" width="23.3984375" style="12" bestFit="1" customWidth="1"/>
    <col min="7184" max="7184" width="12.86328125" style="12" bestFit="1" customWidth="1"/>
    <col min="7185" max="7187" width="12.3984375" style="12" customWidth="1"/>
    <col min="7188" max="7188" width="18.59765625" style="12" customWidth="1"/>
    <col min="7189" max="7190" width="12.3984375" style="12" customWidth="1"/>
    <col min="7191" max="7191" width="15.3984375" style="12" customWidth="1"/>
    <col min="7192" max="7192" width="12.3984375" style="12" customWidth="1"/>
    <col min="7193" max="7426" width="12.3984375" style="12"/>
    <col min="7427" max="7428" width="12.3984375" style="12" customWidth="1"/>
    <col min="7429" max="7429" width="23.3984375" style="12" bestFit="1" customWidth="1"/>
    <col min="7430" max="7430" width="12.86328125" style="12" bestFit="1" customWidth="1"/>
    <col min="7431" max="7433" width="12.3984375" style="12" customWidth="1"/>
    <col min="7434" max="7434" width="23.3984375" style="12" bestFit="1" customWidth="1"/>
    <col min="7435" max="7435" width="12.86328125" style="12" bestFit="1" customWidth="1"/>
    <col min="7436" max="7438" width="12.3984375" style="12" customWidth="1"/>
    <col min="7439" max="7439" width="23.3984375" style="12" bestFit="1" customWidth="1"/>
    <col min="7440" max="7440" width="12.86328125" style="12" bestFit="1" customWidth="1"/>
    <col min="7441" max="7443" width="12.3984375" style="12" customWidth="1"/>
    <col min="7444" max="7444" width="18.59765625" style="12" customWidth="1"/>
    <col min="7445" max="7446" width="12.3984375" style="12" customWidth="1"/>
    <col min="7447" max="7447" width="15.3984375" style="12" customWidth="1"/>
    <col min="7448" max="7448" width="12.3984375" style="12" customWidth="1"/>
    <col min="7449" max="7682" width="12.3984375" style="12"/>
    <col min="7683" max="7684" width="12.3984375" style="12" customWidth="1"/>
    <col min="7685" max="7685" width="23.3984375" style="12" bestFit="1" customWidth="1"/>
    <col min="7686" max="7686" width="12.86328125" style="12" bestFit="1" customWidth="1"/>
    <col min="7687" max="7689" width="12.3984375" style="12" customWidth="1"/>
    <col min="7690" max="7690" width="23.3984375" style="12" bestFit="1" customWidth="1"/>
    <col min="7691" max="7691" width="12.86328125" style="12" bestFit="1" customWidth="1"/>
    <col min="7692" max="7694" width="12.3984375" style="12" customWidth="1"/>
    <col min="7695" max="7695" width="23.3984375" style="12" bestFit="1" customWidth="1"/>
    <col min="7696" max="7696" width="12.86328125" style="12" bestFit="1" customWidth="1"/>
    <col min="7697" max="7699" width="12.3984375" style="12" customWidth="1"/>
    <col min="7700" max="7700" width="18.59765625" style="12" customWidth="1"/>
    <col min="7701" max="7702" width="12.3984375" style="12" customWidth="1"/>
    <col min="7703" max="7703" width="15.3984375" style="12" customWidth="1"/>
    <col min="7704" max="7704" width="12.3984375" style="12" customWidth="1"/>
    <col min="7705" max="7938" width="12.3984375" style="12"/>
    <col min="7939" max="7940" width="12.3984375" style="12" customWidth="1"/>
    <col min="7941" max="7941" width="23.3984375" style="12" bestFit="1" customWidth="1"/>
    <col min="7942" max="7942" width="12.86328125" style="12" bestFit="1" customWidth="1"/>
    <col min="7943" max="7945" width="12.3984375" style="12" customWidth="1"/>
    <col min="7946" max="7946" width="23.3984375" style="12" bestFit="1" customWidth="1"/>
    <col min="7947" max="7947" width="12.86328125" style="12" bestFit="1" customWidth="1"/>
    <col min="7948" max="7950" width="12.3984375" style="12" customWidth="1"/>
    <col min="7951" max="7951" width="23.3984375" style="12" bestFit="1" customWidth="1"/>
    <col min="7952" max="7952" width="12.86328125" style="12" bestFit="1" customWidth="1"/>
    <col min="7953" max="7955" width="12.3984375" style="12" customWidth="1"/>
    <col min="7956" max="7956" width="18.59765625" style="12" customWidth="1"/>
    <col min="7957" max="7958" width="12.3984375" style="12" customWidth="1"/>
    <col min="7959" max="7959" width="15.3984375" style="12" customWidth="1"/>
    <col min="7960" max="7960" width="12.3984375" style="12" customWidth="1"/>
    <col min="7961" max="8194" width="12.3984375" style="12"/>
    <col min="8195" max="8196" width="12.3984375" style="12" customWidth="1"/>
    <col min="8197" max="8197" width="23.3984375" style="12" bestFit="1" customWidth="1"/>
    <col min="8198" max="8198" width="12.86328125" style="12" bestFit="1" customWidth="1"/>
    <col min="8199" max="8201" width="12.3984375" style="12" customWidth="1"/>
    <col min="8202" max="8202" width="23.3984375" style="12" bestFit="1" customWidth="1"/>
    <col min="8203" max="8203" width="12.86328125" style="12" bestFit="1" customWidth="1"/>
    <col min="8204" max="8206" width="12.3984375" style="12" customWidth="1"/>
    <col min="8207" max="8207" width="23.3984375" style="12" bestFit="1" customWidth="1"/>
    <col min="8208" max="8208" width="12.86328125" style="12" bestFit="1" customWidth="1"/>
    <col min="8209" max="8211" width="12.3984375" style="12" customWidth="1"/>
    <col min="8212" max="8212" width="18.59765625" style="12" customWidth="1"/>
    <col min="8213" max="8214" width="12.3984375" style="12" customWidth="1"/>
    <col min="8215" max="8215" width="15.3984375" style="12" customWidth="1"/>
    <col min="8216" max="8216" width="12.3984375" style="12" customWidth="1"/>
    <col min="8217" max="8450" width="12.3984375" style="12"/>
    <col min="8451" max="8452" width="12.3984375" style="12" customWidth="1"/>
    <col min="8453" max="8453" width="23.3984375" style="12" bestFit="1" customWidth="1"/>
    <col min="8454" max="8454" width="12.86328125" style="12" bestFit="1" customWidth="1"/>
    <col min="8455" max="8457" width="12.3984375" style="12" customWidth="1"/>
    <col min="8458" max="8458" width="23.3984375" style="12" bestFit="1" customWidth="1"/>
    <col min="8459" max="8459" width="12.86328125" style="12" bestFit="1" customWidth="1"/>
    <col min="8460" max="8462" width="12.3984375" style="12" customWidth="1"/>
    <col min="8463" max="8463" width="23.3984375" style="12" bestFit="1" customWidth="1"/>
    <col min="8464" max="8464" width="12.86328125" style="12" bestFit="1" customWidth="1"/>
    <col min="8465" max="8467" width="12.3984375" style="12" customWidth="1"/>
    <col min="8468" max="8468" width="18.59765625" style="12" customWidth="1"/>
    <col min="8469" max="8470" width="12.3984375" style="12" customWidth="1"/>
    <col min="8471" max="8471" width="15.3984375" style="12" customWidth="1"/>
    <col min="8472" max="8472" width="12.3984375" style="12" customWidth="1"/>
    <col min="8473" max="8706" width="12.3984375" style="12"/>
    <col min="8707" max="8708" width="12.3984375" style="12" customWidth="1"/>
    <col min="8709" max="8709" width="23.3984375" style="12" bestFit="1" customWidth="1"/>
    <col min="8710" max="8710" width="12.86328125" style="12" bestFit="1" customWidth="1"/>
    <col min="8711" max="8713" width="12.3984375" style="12" customWidth="1"/>
    <col min="8714" max="8714" width="23.3984375" style="12" bestFit="1" customWidth="1"/>
    <col min="8715" max="8715" width="12.86328125" style="12" bestFit="1" customWidth="1"/>
    <col min="8716" max="8718" width="12.3984375" style="12" customWidth="1"/>
    <col min="8719" max="8719" width="23.3984375" style="12" bestFit="1" customWidth="1"/>
    <col min="8720" max="8720" width="12.86328125" style="12" bestFit="1" customWidth="1"/>
    <col min="8721" max="8723" width="12.3984375" style="12" customWidth="1"/>
    <col min="8724" max="8724" width="18.59765625" style="12" customWidth="1"/>
    <col min="8725" max="8726" width="12.3984375" style="12" customWidth="1"/>
    <col min="8727" max="8727" width="15.3984375" style="12" customWidth="1"/>
    <col min="8728" max="8728" width="12.3984375" style="12" customWidth="1"/>
    <col min="8729" max="8962" width="12.3984375" style="12"/>
    <col min="8963" max="8964" width="12.3984375" style="12" customWidth="1"/>
    <col min="8965" max="8965" width="23.3984375" style="12" bestFit="1" customWidth="1"/>
    <col min="8966" max="8966" width="12.86328125" style="12" bestFit="1" customWidth="1"/>
    <col min="8967" max="8969" width="12.3984375" style="12" customWidth="1"/>
    <col min="8970" max="8970" width="23.3984375" style="12" bestFit="1" customWidth="1"/>
    <col min="8971" max="8971" width="12.86328125" style="12" bestFit="1" customWidth="1"/>
    <col min="8972" max="8974" width="12.3984375" style="12" customWidth="1"/>
    <col min="8975" max="8975" width="23.3984375" style="12" bestFit="1" customWidth="1"/>
    <col min="8976" max="8976" width="12.86328125" style="12" bestFit="1" customWidth="1"/>
    <col min="8977" max="8979" width="12.3984375" style="12" customWidth="1"/>
    <col min="8980" max="8980" width="18.59765625" style="12" customWidth="1"/>
    <col min="8981" max="8982" width="12.3984375" style="12" customWidth="1"/>
    <col min="8983" max="8983" width="15.3984375" style="12" customWidth="1"/>
    <col min="8984" max="8984" width="12.3984375" style="12" customWidth="1"/>
    <col min="8985" max="9218" width="12.3984375" style="12"/>
    <col min="9219" max="9220" width="12.3984375" style="12" customWidth="1"/>
    <col min="9221" max="9221" width="23.3984375" style="12" bestFit="1" customWidth="1"/>
    <col min="9222" max="9222" width="12.86328125" style="12" bestFit="1" customWidth="1"/>
    <col min="9223" max="9225" width="12.3984375" style="12" customWidth="1"/>
    <col min="9226" max="9226" width="23.3984375" style="12" bestFit="1" customWidth="1"/>
    <col min="9227" max="9227" width="12.86328125" style="12" bestFit="1" customWidth="1"/>
    <col min="9228" max="9230" width="12.3984375" style="12" customWidth="1"/>
    <col min="9231" max="9231" width="23.3984375" style="12" bestFit="1" customWidth="1"/>
    <col min="9232" max="9232" width="12.86328125" style="12" bestFit="1" customWidth="1"/>
    <col min="9233" max="9235" width="12.3984375" style="12" customWidth="1"/>
    <col min="9236" max="9236" width="18.59765625" style="12" customWidth="1"/>
    <col min="9237" max="9238" width="12.3984375" style="12" customWidth="1"/>
    <col min="9239" max="9239" width="15.3984375" style="12" customWidth="1"/>
    <col min="9240" max="9240" width="12.3984375" style="12" customWidth="1"/>
    <col min="9241" max="9474" width="12.3984375" style="12"/>
    <col min="9475" max="9476" width="12.3984375" style="12" customWidth="1"/>
    <col min="9477" max="9477" width="23.3984375" style="12" bestFit="1" customWidth="1"/>
    <col min="9478" max="9478" width="12.86328125" style="12" bestFit="1" customWidth="1"/>
    <col min="9479" max="9481" width="12.3984375" style="12" customWidth="1"/>
    <col min="9482" max="9482" width="23.3984375" style="12" bestFit="1" customWidth="1"/>
    <col min="9483" max="9483" width="12.86328125" style="12" bestFit="1" customWidth="1"/>
    <col min="9484" max="9486" width="12.3984375" style="12" customWidth="1"/>
    <col min="9487" max="9487" width="23.3984375" style="12" bestFit="1" customWidth="1"/>
    <col min="9488" max="9488" width="12.86328125" style="12" bestFit="1" customWidth="1"/>
    <col min="9489" max="9491" width="12.3984375" style="12" customWidth="1"/>
    <col min="9492" max="9492" width="18.59765625" style="12" customWidth="1"/>
    <col min="9493" max="9494" width="12.3984375" style="12" customWidth="1"/>
    <col min="9495" max="9495" width="15.3984375" style="12" customWidth="1"/>
    <col min="9496" max="9496" width="12.3984375" style="12" customWidth="1"/>
    <col min="9497" max="9730" width="12.3984375" style="12"/>
    <col min="9731" max="9732" width="12.3984375" style="12" customWidth="1"/>
    <col min="9733" max="9733" width="23.3984375" style="12" bestFit="1" customWidth="1"/>
    <col min="9734" max="9734" width="12.86328125" style="12" bestFit="1" customWidth="1"/>
    <col min="9735" max="9737" width="12.3984375" style="12" customWidth="1"/>
    <col min="9738" max="9738" width="23.3984375" style="12" bestFit="1" customWidth="1"/>
    <col min="9739" max="9739" width="12.86328125" style="12" bestFit="1" customWidth="1"/>
    <col min="9740" max="9742" width="12.3984375" style="12" customWidth="1"/>
    <col min="9743" max="9743" width="23.3984375" style="12" bestFit="1" customWidth="1"/>
    <col min="9744" max="9744" width="12.86328125" style="12" bestFit="1" customWidth="1"/>
    <col min="9745" max="9747" width="12.3984375" style="12" customWidth="1"/>
    <col min="9748" max="9748" width="18.59765625" style="12" customWidth="1"/>
    <col min="9749" max="9750" width="12.3984375" style="12" customWidth="1"/>
    <col min="9751" max="9751" width="15.3984375" style="12" customWidth="1"/>
    <col min="9752" max="9752" width="12.3984375" style="12" customWidth="1"/>
    <col min="9753" max="9986" width="12.3984375" style="12"/>
    <col min="9987" max="9988" width="12.3984375" style="12" customWidth="1"/>
    <col min="9989" max="9989" width="23.3984375" style="12" bestFit="1" customWidth="1"/>
    <col min="9990" max="9990" width="12.86328125" style="12" bestFit="1" customWidth="1"/>
    <col min="9991" max="9993" width="12.3984375" style="12" customWidth="1"/>
    <col min="9994" max="9994" width="23.3984375" style="12" bestFit="1" customWidth="1"/>
    <col min="9995" max="9995" width="12.86328125" style="12" bestFit="1" customWidth="1"/>
    <col min="9996" max="9998" width="12.3984375" style="12" customWidth="1"/>
    <col min="9999" max="9999" width="23.3984375" style="12" bestFit="1" customWidth="1"/>
    <col min="10000" max="10000" width="12.86328125" style="12" bestFit="1" customWidth="1"/>
    <col min="10001" max="10003" width="12.3984375" style="12" customWidth="1"/>
    <col min="10004" max="10004" width="18.59765625" style="12" customWidth="1"/>
    <col min="10005" max="10006" width="12.3984375" style="12" customWidth="1"/>
    <col min="10007" max="10007" width="15.3984375" style="12" customWidth="1"/>
    <col min="10008" max="10008" width="12.3984375" style="12" customWidth="1"/>
    <col min="10009" max="10242" width="12.3984375" style="12"/>
    <col min="10243" max="10244" width="12.3984375" style="12" customWidth="1"/>
    <col min="10245" max="10245" width="23.3984375" style="12" bestFit="1" customWidth="1"/>
    <col min="10246" max="10246" width="12.86328125" style="12" bestFit="1" customWidth="1"/>
    <col min="10247" max="10249" width="12.3984375" style="12" customWidth="1"/>
    <col min="10250" max="10250" width="23.3984375" style="12" bestFit="1" customWidth="1"/>
    <col min="10251" max="10251" width="12.86328125" style="12" bestFit="1" customWidth="1"/>
    <col min="10252" max="10254" width="12.3984375" style="12" customWidth="1"/>
    <col min="10255" max="10255" width="23.3984375" style="12" bestFit="1" customWidth="1"/>
    <col min="10256" max="10256" width="12.86328125" style="12" bestFit="1" customWidth="1"/>
    <col min="10257" max="10259" width="12.3984375" style="12" customWidth="1"/>
    <col min="10260" max="10260" width="18.59765625" style="12" customWidth="1"/>
    <col min="10261" max="10262" width="12.3984375" style="12" customWidth="1"/>
    <col min="10263" max="10263" width="15.3984375" style="12" customWidth="1"/>
    <col min="10264" max="10264" width="12.3984375" style="12" customWidth="1"/>
    <col min="10265" max="10498" width="12.3984375" style="12"/>
    <col min="10499" max="10500" width="12.3984375" style="12" customWidth="1"/>
    <col min="10501" max="10501" width="23.3984375" style="12" bestFit="1" customWidth="1"/>
    <col min="10502" max="10502" width="12.86328125" style="12" bestFit="1" customWidth="1"/>
    <col min="10503" max="10505" width="12.3984375" style="12" customWidth="1"/>
    <col min="10506" max="10506" width="23.3984375" style="12" bestFit="1" customWidth="1"/>
    <col min="10507" max="10507" width="12.86328125" style="12" bestFit="1" customWidth="1"/>
    <col min="10508" max="10510" width="12.3984375" style="12" customWidth="1"/>
    <col min="10511" max="10511" width="23.3984375" style="12" bestFit="1" customWidth="1"/>
    <col min="10512" max="10512" width="12.86328125" style="12" bestFit="1" customWidth="1"/>
    <col min="10513" max="10515" width="12.3984375" style="12" customWidth="1"/>
    <col min="10516" max="10516" width="18.59765625" style="12" customWidth="1"/>
    <col min="10517" max="10518" width="12.3984375" style="12" customWidth="1"/>
    <col min="10519" max="10519" width="15.3984375" style="12" customWidth="1"/>
    <col min="10520" max="10520" width="12.3984375" style="12" customWidth="1"/>
    <col min="10521" max="10754" width="12.3984375" style="12"/>
    <col min="10755" max="10756" width="12.3984375" style="12" customWidth="1"/>
    <col min="10757" max="10757" width="23.3984375" style="12" bestFit="1" customWidth="1"/>
    <col min="10758" max="10758" width="12.86328125" style="12" bestFit="1" customWidth="1"/>
    <col min="10759" max="10761" width="12.3984375" style="12" customWidth="1"/>
    <col min="10762" max="10762" width="23.3984375" style="12" bestFit="1" customWidth="1"/>
    <col min="10763" max="10763" width="12.86328125" style="12" bestFit="1" customWidth="1"/>
    <col min="10764" max="10766" width="12.3984375" style="12" customWidth="1"/>
    <col min="10767" max="10767" width="23.3984375" style="12" bestFit="1" customWidth="1"/>
    <col min="10768" max="10768" width="12.86328125" style="12" bestFit="1" customWidth="1"/>
    <col min="10769" max="10771" width="12.3984375" style="12" customWidth="1"/>
    <col min="10772" max="10772" width="18.59765625" style="12" customWidth="1"/>
    <col min="10773" max="10774" width="12.3984375" style="12" customWidth="1"/>
    <col min="10775" max="10775" width="15.3984375" style="12" customWidth="1"/>
    <col min="10776" max="10776" width="12.3984375" style="12" customWidth="1"/>
    <col min="10777" max="11010" width="12.3984375" style="12"/>
    <col min="11011" max="11012" width="12.3984375" style="12" customWidth="1"/>
    <col min="11013" max="11013" width="23.3984375" style="12" bestFit="1" customWidth="1"/>
    <col min="11014" max="11014" width="12.86328125" style="12" bestFit="1" customWidth="1"/>
    <col min="11015" max="11017" width="12.3984375" style="12" customWidth="1"/>
    <col min="11018" max="11018" width="23.3984375" style="12" bestFit="1" customWidth="1"/>
    <col min="11019" max="11019" width="12.86328125" style="12" bestFit="1" customWidth="1"/>
    <col min="11020" max="11022" width="12.3984375" style="12" customWidth="1"/>
    <col min="11023" max="11023" width="23.3984375" style="12" bestFit="1" customWidth="1"/>
    <col min="11024" max="11024" width="12.86328125" style="12" bestFit="1" customWidth="1"/>
    <col min="11025" max="11027" width="12.3984375" style="12" customWidth="1"/>
    <col min="11028" max="11028" width="18.59765625" style="12" customWidth="1"/>
    <col min="11029" max="11030" width="12.3984375" style="12" customWidth="1"/>
    <col min="11031" max="11031" width="15.3984375" style="12" customWidth="1"/>
    <col min="11032" max="11032" width="12.3984375" style="12" customWidth="1"/>
    <col min="11033" max="11266" width="12.3984375" style="12"/>
    <col min="11267" max="11268" width="12.3984375" style="12" customWidth="1"/>
    <col min="11269" max="11269" width="23.3984375" style="12" bestFit="1" customWidth="1"/>
    <col min="11270" max="11270" width="12.86328125" style="12" bestFit="1" customWidth="1"/>
    <col min="11271" max="11273" width="12.3984375" style="12" customWidth="1"/>
    <col min="11274" max="11274" width="23.3984375" style="12" bestFit="1" customWidth="1"/>
    <col min="11275" max="11275" width="12.86328125" style="12" bestFit="1" customWidth="1"/>
    <col min="11276" max="11278" width="12.3984375" style="12" customWidth="1"/>
    <col min="11279" max="11279" width="23.3984375" style="12" bestFit="1" customWidth="1"/>
    <col min="11280" max="11280" width="12.86328125" style="12" bestFit="1" customWidth="1"/>
    <col min="11281" max="11283" width="12.3984375" style="12" customWidth="1"/>
    <col min="11284" max="11284" width="18.59765625" style="12" customWidth="1"/>
    <col min="11285" max="11286" width="12.3984375" style="12" customWidth="1"/>
    <col min="11287" max="11287" width="15.3984375" style="12" customWidth="1"/>
    <col min="11288" max="11288" width="12.3984375" style="12" customWidth="1"/>
    <col min="11289" max="11522" width="12.3984375" style="12"/>
    <col min="11523" max="11524" width="12.3984375" style="12" customWidth="1"/>
    <col min="11525" max="11525" width="23.3984375" style="12" bestFit="1" customWidth="1"/>
    <col min="11526" max="11526" width="12.86328125" style="12" bestFit="1" customWidth="1"/>
    <col min="11527" max="11529" width="12.3984375" style="12" customWidth="1"/>
    <col min="11530" max="11530" width="23.3984375" style="12" bestFit="1" customWidth="1"/>
    <col min="11531" max="11531" width="12.86328125" style="12" bestFit="1" customWidth="1"/>
    <col min="11532" max="11534" width="12.3984375" style="12" customWidth="1"/>
    <col min="11535" max="11535" width="23.3984375" style="12" bestFit="1" customWidth="1"/>
    <col min="11536" max="11536" width="12.86328125" style="12" bestFit="1" customWidth="1"/>
    <col min="11537" max="11539" width="12.3984375" style="12" customWidth="1"/>
    <col min="11540" max="11540" width="18.59765625" style="12" customWidth="1"/>
    <col min="11541" max="11542" width="12.3984375" style="12" customWidth="1"/>
    <col min="11543" max="11543" width="15.3984375" style="12" customWidth="1"/>
    <col min="11544" max="11544" width="12.3984375" style="12" customWidth="1"/>
    <col min="11545" max="11778" width="12.3984375" style="12"/>
    <col min="11779" max="11780" width="12.3984375" style="12" customWidth="1"/>
    <col min="11781" max="11781" width="23.3984375" style="12" bestFit="1" customWidth="1"/>
    <col min="11782" max="11782" width="12.86328125" style="12" bestFit="1" customWidth="1"/>
    <col min="11783" max="11785" width="12.3984375" style="12" customWidth="1"/>
    <col min="11786" max="11786" width="23.3984375" style="12" bestFit="1" customWidth="1"/>
    <col min="11787" max="11787" width="12.86328125" style="12" bestFit="1" customWidth="1"/>
    <col min="11788" max="11790" width="12.3984375" style="12" customWidth="1"/>
    <col min="11791" max="11791" width="23.3984375" style="12" bestFit="1" customWidth="1"/>
    <col min="11792" max="11792" width="12.86328125" style="12" bestFit="1" customWidth="1"/>
    <col min="11793" max="11795" width="12.3984375" style="12" customWidth="1"/>
    <col min="11796" max="11796" width="18.59765625" style="12" customWidth="1"/>
    <col min="11797" max="11798" width="12.3984375" style="12" customWidth="1"/>
    <col min="11799" max="11799" width="15.3984375" style="12" customWidth="1"/>
    <col min="11800" max="11800" width="12.3984375" style="12" customWidth="1"/>
    <col min="11801" max="12034" width="12.3984375" style="12"/>
    <col min="12035" max="12036" width="12.3984375" style="12" customWidth="1"/>
    <col min="12037" max="12037" width="23.3984375" style="12" bestFit="1" customWidth="1"/>
    <col min="12038" max="12038" width="12.86328125" style="12" bestFit="1" customWidth="1"/>
    <col min="12039" max="12041" width="12.3984375" style="12" customWidth="1"/>
    <col min="12042" max="12042" width="23.3984375" style="12" bestFit="1" customWidth="1"/>
    <col min="12043" max="12043" width="12.86328125" style="12" bestFit="1" customWidth="1"/>
    <col min="12044" max="12046" width="12.3984375" style="12" customWidth="1"/>
    <col min="12047" max="12047" width="23.3984375" style="12" bestFit="1" customWidth="1"/>
    <col min="12048" max="12048" width="12.86328125" style="12" bestFit="1" customWidth="1"/>
    <col min="12049" max="12051" width="12.3984375" style="12" customWidth="1"/>
    <col min="12052" max="12052" width="18.59765625" style="12" customWidth="1"/>
    <col min="12053" max="12054" width="12.3984375" style="12" customWidth="1"/>
    <col min="12055" max="12055" width="15.3984375" style="12" customWidth="1"/>
    <col min="12056" max="12056" width="12.3984375" style="12" customWidth="1"/>
    <col min="12057" max="12290" width="12.3984375" style="12"/>
    <col min="12291" max="12292" width="12.3984375" style="12" customWidth="1"/>
    <col min="12293" max="12293" width="23.3984375" style="12" bestFit="1" customWidth="1"/>
    <col min="12294" max="12294" width="12.86328125" style="12" bestFit="1" customWidth="1"/>
    <col min="12295" max="12297" width="12.3984375" style="12" customWidth="1"/>
    <col min="12298" max="12298" width="23.3984375" style="12" bestFit="1" customWidth="1"/>
    <col min="12299" max="12299" width="12.86328125" style="12" bestFit="1" customWidth="1"/>
    <col min="12300" max="12302" width="12.3984375" style="12" customWidth="1"/>
    <col min="12303" max="12303" width="23.3984375" style="12" bestFit="1" customWidth="1"/>
    <col min="12304" max="12304" width="12.86328125" style="12" bestFit="1" customWidth="1"/>
    <col min="12305" max="12307" width="12.3984375" style="12" customWidth="1"/>
    <col min="12308" max="12308" width="18.59765625" style="12" customWidth="1"/>
    <col min="12309" max="12310" width="12.3984375" style="12" customWidth="1"/>
    <col min="12311" max="12311" width="15.3984375" style="12" customWidth="1"/>
    <col min="12312" max="12312" width="12.3984375" style="12" customWidth="1"/>
    <col min="12313" max="12546" width="12.3984375" style="12"/>
    <col min="12547" max="12548" width="12.3984375" style="12" customWidth="1"/>
    <col min="12549" max="12549" width="23.3984375" style="12" bestFit="1" customWidth="1"/>
    <col min="12550" max="12550" width="12.86328125" style="12" bestFit="1" customWidth="1"/>
    <col min="12551" max="12553" width="12.3984375" style="12" customWidth="1"/>
    <col min="12554" max="12554" width="23.3984375" style="12" bestFit="1" customWidth="1"/>
    <col min="12555" max="12555" width="12.86328125" style="12" bestFit="1" customWidth="1"/>
    <col min="12556" max="12558" width="12.3984375" style="12" customWidth="1"/>
    <col min="12559" max="12559" width="23.3984375" style="12" bestFit="1" customWidth="1"/>
    <col min="12560" max="12560" width="12.86328125" style="12" bestFit="1" customWidth="1"/>
    <col min="12561" max="12563" width="12.3984375" style="12" customWidth="1"/>
    <col min="12564" max="12564" width="18.59765625" style="12" customWidth="1"/>
    <col min="12565" max="12566" width="12.3984375" style="12" customWidth="1"/>
    <col min="12567" max="12567" width="15.3984375" style="12" customWidth="1"/>
    <col min="12568" max="12568" width="12.3984375" style="12" customWidth="1"/>
    <col min="12569" max="12802" width="12.3984375" style="12"/>
    <col min="12803" max="12804" width="12.3984375" style="12" customWidth="1"/>
    <col min="12805" max="12805" width="23.3984375" style="12" bestFit="1" customWidth="1"/>
    <col min="12806" max="12806" width="12.86328125" style="12" bestFit="1" customWidth="1"/>
    <col min="12807" max="12809" width="12.3984375" style="12" customWidth="1"/>
    <col min="12810" max="12810" width="23.3984375" style="12" bestFit="1" customWidth="1"/>
    <col min="12811" max="12811" width="12.86328125" style="12" bestFit="1" customWidth="1"/>
    <col min="12812" max="12814" width="12.3984375" style="12" customWidth="1"/>
    <col min="12815" max="12815" width="23.3984375" style="12" bestFit="1" customWidth="1"/>
    <col min="12816" max="12816" width="12.86328125" style="12" bestFit="1" customWidth="1"/>
    <col min="12817" max="12819" width="12.3984375" style="12" customWidth="1"/>
    <col min="12820" max="12820" width="18.59765625" style="12" customWidth="1"/>
    <col min="12821" max="12822" width="12.3984375" style="12" customWidth="1"/>
    <col min="12823" max="12823" width="15.3984375" style="12" customWidth="1"/>
    <col min="12824" max="12824" width="12.3984375" style="12" customWidth="1"/>
    <col min="12825" max="13058" width="12.3984375" style="12"/>
    <col min="13059" max="13060" width="12.3984375" style="12" customWidth="1"/>
    <col min="13061" max="13061" width="23.3984375" style="12" bestFit="1" customWidth="1"/>
    <col min="13062" max="13062" width="12.86328125" style="12" bestFit="1" customWidth="1"/>
    <col min="13063" max="13065" width="12.3984375" style="12" customWidth="1"/>
    <col min="13066" max="13066" width="23.3984375" style="12" bestFit="1" customWidth="1"/>
    <col min="13067" max="13067" width="12.86328125" style="12" bestFit="1" customWidth="1"/>
    <col min="13068" max="13070" width="12.3984375" style="12" customWidth="1"/>
    <col min="13071" max="13071" width="23.3984375" style="12" bestFit="1" customWidth="1"/>
    <col min="13072" max="13072" width="12.86328125" style="12" bestFit="1" customWidth="1"/>
    <col min="13073" max="13075" width="12.3984375" style="12" customWidth="1"/>
    <col min="13076" max="13076" width="18.59765625" style="12" customWidth="1"/>
    <col min="13077" max="13078" width="12.3984375" style="12" customWidth="1"/>
    <col min="13079" max="13079" width="15.3984375" style="12" customWidth="1"/>
    <col min="13080" max="13080" width="12.3984375" style="12" customWidth="1"/>
    <col min="13081" max="13314" width="12.3984375" style="12"/>
    <col min="13315" max="13316" width="12.3984375" style="12" customWidth="1"/>
    <col min="13317" max="13317" width="23.3984375" style="12" bestFit="1" customWidth="1"/>
    <col min="13318" max="13318" width="12.86328125" style="12" bestFit="1" customWidth="1"/>
    <col min="13319" max="13321" width="12.3984375" style="12" customWidth="1"/>
    <col min="13322" max="13322" width="23.3984375" style="12" bestFit="1" customWidth="1"/>
    <col min="13323" max="13323" width="12.86328125" style="12" bestFit="1" customWidth="1"/>
    <col min="13324" max="13326" width="12.3984375" style="12" customWidth="1"/>
    <col min="13327" max="13327" width="23.3984375" style="12" bestFit="1" customWidth="1"/>
    <col min="13328" max="13328" width="12.86328125" style="12" bestFit="1" customWidth="1"/>
    <col min="13329" max="13331" width="12.3984375" style="12" customWidth="1"/>
    <col min="13332" max="13332" width="18.59765625" style="12" customWidth="1"/>
    <col min="13333" max="13334" width="12.3984375" style="12" customWidth="1"/>
    <col min="13335" max="13335" width="15.3984375" style="12" customWidth="1"/>
    <col min="13336" max="13336" width="12.3984375" style="12" customWidth="1"/>
    <col min="13337" max="13570" width="12.3984375" style="12"/>
    <col min="13571" max="13572" width="12.3984375" style="12" customWidth="1"/>
    <col min="13573" max="13573" width="23.3984375" style="12" bestFit="1" customWidth="1"/>
    <col min="13574" max="13574" width="12.86328125" style="12" bestFit="1" customWidth="1"/>
    <col min="13575" max="13577" width="12.3984375" style="12" customWidth="1"/>
    <col min="13578" max="13578" width="23.3984375" style="12" bestFit="1" customWidth="1"/>
    <col min="13579" max="13579" width="12.86328125" style="12" bestFit="1" customWidth="1"/>
    <col min="13580" max="13582" width="12.3984375" style="12" customWidth="1"/>
    <col min="13583" max="13583" width="23.3984375" style="12" bestFit="1" customWidth="1"/>
    <col min="13584" max="13584" width="12.86328125" style="12" bestFit="1" customWidth="1"/>
    <col min="13585" max="13587" width="12.3984375" style="12" customWidth="1"/>
    <col min="13588" max="13588" width="18.59765625" style="12" customWidth="1"/>
    <col min="13589" max="13590" width="12.3984375" style="12" customWidth="1"/>
    <col min="13591" max="13591" width="15.3984375" style="12" customWidth="1"/>
    <col min="13592" max="13592" width="12.3984375" style="12" customWidth="1"/>
    <col min="13593" max="13826" width="12.3984375" style="12"/>
    <col min="13827" max="13828" width="12.3984375" style="12" customWidth="1"/>
    <col min="13829" max="13829" width="23.3984375" style="12" bestFit="1" customWidth="1"/>
    <col min="13830" max="13830" width="12.86328125" style="12" bestFit="1" customWidth="1"/>
    <col min="13831" max="13833" width="12.3984375" style="12" customWidth="1"/>
    <col min="13834" max="13834" width="23.3984375" style="12" bestFit="1" customWidth="1"/>
    <col min="13835" max="13835" width="12.86328125" style="12" bestFit="1" customWidth="1"/>
    <col min="13836" max="13838" width="12.3984375" style="12" customWidth="1"/>
    <col min="13839" max="13839" width="23.3984375" style="12" bestFit="1" customWidth="1"/>
    <col min="13840" max="13840" width="12.86328125" style="12" bestFit="1" customWidth="1"/>
    <col min="13841" max="13843" width="12.3984375" style="12" customWidth="1"/>
    <col min="13844" max="13844" width="18.59765625" style="12" customWidth="1"/>
    <col min="13845" max="13846" width="12.3984375" style="12" customWidth="1"/>
    <col min="13847" max="13847" width="15.3984375" style="12" customWidth="1"/>
    <col min="13848" max="13848" width="12.3984375" style="12" customWidth="1"/>
    <col min="13849" max="14082" width="12.3984375" style="12"/>
    <col min="14083" max="14084" width="12.3984375" style="12" customWidth="1"/>
    <col min="14085" max="14085" width="23.3984375" style="12" bestFit="1" customWidth="1"/>
    <col min="14086" max="14086" width="12.86328125" style="12" bestFit="1" customWidth="1"/>
    <col min="14087" max="14089" width="12.3984375" style="12" customWidth="1"/>
    <col min="14090" max="14090" width="23.3984375" style="12" bestFit="1" customWidth="1"/>
    <col min="14091" max="14091" width="12.86328125" style="12" bestFit="1" customWidth="1"/>
    <col min="14092" max="14094" width="12.3984375" style="12" customWidth="1"/>
    <col min="14095" max="14095" width="23.3984375" style="12" bestFit="1" customWidth="1"/>
    <col min="14096" max="14096" width="12.86328125" style="12" bestFit="1" customWidth="1"/>
    <col min="14097" max="14099" width="12.3984375" style="12" customWidth="1"/>
    <col min="14100" max="14100" width="18.59765625" style="12" customWidth="1"/>
    <col min="14101" max="14102" width="12.3984375" style="12" customWidth="1"/>
    <col min="14103" max="14103" width="15.3984375" style="12" customWidth="1"/>
    <col min="14104" max="14104" width="12.3984375" style="12" customWidth="1"/>
    <col min="14105" max="14338" width="12.3984375" style="12"/>
    <col min="14339" max="14340" width="12.3984375" style="12" customWidth="1"/>
    <col min="14341" max="14341" width="23.3984375" style="12" bestFit="1" customWidth="1"/>
    <col min="14342" max="14342" width="12.86328125" style="12" bestFit="1" customWidth="1"/>
    <col min="14343" max="14345" width="12.3984375" style="12" customWidth="1"/>
    <col min="14346" max="14346" width="23.3984375" style="12" bestFit="1" customWidth="1"/>
    <col min="14347" max="14347" width="12.86328125" style="12" bestFit="1" customWidth="1"/>
    <col min="14348" max="14350" width="12.3984375" style="12" customWidth="1"/>
    <col min="14351" max="14351" width="23.3984375" style="12" bestFit="1" customWidth="1"/>
    <col min="14352" max="14352" width="12.86328125" style="12" bestFit="1" customWidth="1"/>
    <col min="14353" max="14355" width="12.3984375" style="12" customWidth="1"/>
    <col min="14356" max="14356" width="18.59765625" style="12" customWidth="1"/>
    <col min="14357" max="14358" width="12.3984375" style="12" customWidth="1"/>
    <col min="14359" max="14359" width="15.3984375" style="12" customWidth="1"/>
    <col min="14360" max="14360" width="12.3984375" style="12" customWidth="1"/>
    <col min="14361" max="14594" width="12.3984375" style="12"/>
    <col min="14595" max="14596" width="12.3984375" style="12" customWidth="1"/>
    <col min="14597" max="14597" width="23.3984375" style="12" bestFit="1" customWidth="1"/>
    <col min="14598" max="14598" width="12.86328125" style="12" bestFit="1" customWidth="1"/>
    <col min="14599" max="14601" width="12.3984375" style="12" customWidth="1"/>
    <col min="14602" max="14602" width="23.3984375" style="12" bestFit="1" customWidth="1"/>
    <col min="14603" max="14603" width="12.86328125" style="12" bestFit="1" customWidth="1"/>
    <col min="14604" max="14606" width="12.3984375" style="12" customWidth="1"/>
    <col min="14607" max="14607" width="23.3984375" style="12" bestFit="1" customWidth="1"/>
    <col min="14608" max="14608" width="12.86328125" style="12" bestFit="1" customWidth="1"/>
    <col min="14609" max="14611" width="12.3984375" style="12" customWidth="1"/>
    <col min="14612" max="14612" width="18.59765625" style="12" customWidth="1"/>
    <col min="14613" max="14614" width="12.3984375" style="12" customWidth="1"/>
    <col min="14615" max="14615" width="15.3984375" style="12" customWidth="1"/>
    <col min="14616" max="14616" width="12.3984375" style="12" customWidth="1"/>
    <col min="14617" max="14850" width="12.3984375" style="12"/>
    <col min="14851" max="14852" width="12.3984375" style="12" customWidth="1"/>
    <col min="14853" max="14853" width="23.3984375" style="12" bestFit="1" customWidth="1"/>
    <col min="14854" max="14854" width="12.86328125" style="12" bestFit="1" customWidth="1"/>
    <col min="14855" max="14857" width="12.3984375" style="12" customWidth="1"/>
    <col min="14858" max="14858" width="23.3984375" style="12" bestFit="1" customWidth="1"/>
    <col min="14859" max="14859" width="12.86328125" style="12" bestFit="1" customWidth="1"/>
    <col min="14860" max="14862" width="12.3984375" style="12" customWidth="1"/>
    <col min="14863" max="14863" width="23.3984375" style="12" bestFit="1" customWidth="1"/>
    <col min="14864" max="14864" width="12.86328125" style="12" bestFit="1" customWidth="1"/>
    <col min="14865" max="14867" width="12.3984375" style="12" customWidth="1"/>
    <col min="14868" max="14868" width="18.59765625" style="12" customWidth="1"/>
    <col min="14869" max="14870" width="12.3984375" style="12" customWidth="1"/>
    <col min="14871" max="14871" width="15.3984375" style="12" customWidth="1"/>
    <col min="14872" max="14872" width="12.3984375" style="12" customWidth="1"/>
    <col min="14873" max="15106" width="12.3984375" style="12"/>
    <col min="15107" max="15108" width="12.3984375" style="12" customWidth="1"/>
    <col min="15109" max="15109" width="23.3984375" style="12" bestFit="1" customWidth="1"/>
    <col min="15110" max="15110" width="12.86328125" style="12" bestFit="1" customWidth="1"/>
    <col min="15111" max="15113" width="12.3984375" style="12" customWidth="1"/>
    <col min="15114" max="15114" width="23.3984375" style="12" bestFit="1" customWidth="1"/>
    <col min="15115" max="15115" width="12.86328125" style="12" bestFit="1" customWidth="1"/>
    <col min="15116" max="15118" width="12.3984375" style="12" customWidth="1"/>
    <col min="15119" max="15119" width="23.3984375" style="12" bestFit="1" customWidth="1"/>
    <col min="15120" max="15120" width="12.86328125" style="12" bestFit="1" customWidth="1"/>
    <col min="15121" max="15123" width="12.3984375" style="12" customWidth="1"/>
    <col min="15124" max="15124" width="18.59765625" style="12" customWidth="1"/>
    <col min="15125" max="15126" width="12.3984375" style="12" customWidth="1"/>
    <col min="15127" max="15127" width="15.3984375" style="12" customWidth="1"/>
    <col min="15128" max="15128" width="12.3984375" style="12" customWidth="1"/>
    <col min="15129" max="15362" width="12.3984375" style="12"/>
    <col min="15363" max="15364" width="12.3984375" style="12" customWidth="1"/>
    <col min="15365" max="15365" width="23.3984375" style="12" bestFit="1" customWidth="1"/>
    <col min="15366" max="15366" width="12.86328125" style="12" bestFit="1" customWidth="1"/>
    <col min="15367" max="15369" width="12.3984375" style="12" customWidth="1"/>
    <col min="15370" max="15370" width="23.3984375" style="12" bestFit="1" customWidth="1"/>
    <col min="15371" max="15371" width="12.86328125" style="12" bestFit="1" customWidth="1"/>
    <col min="15372" max="15374" width="12.3984375" style="12" customWidth="1"/>
    <col min="15375" max="15375" width="23.3984375" style="12" bestFit="1" customWidth="1"/>
    <col min="15376" max="15376" width="12.86328125" style="12" bestFit="1" customWidth="1"/>
    <col min="15377" max="15379" width="12.3984375" style="12" customWidth="1"/>
    <col min="15380" max="15380" width="18.59765625" style="12" customWidth="1"/>
    <col min="15381" max="15382" width="12.3984375" style="12" customWidth="1"/>
    <col min="15383" max="15383" width="15.3984375" style="12" customWidth="1"/>
    <col min="15384" max="15384" width="12.3984375" style="12" customWidth="1"/>
    <col min="15385" max="15618" width="12.3984375" style="12"/>
    <col min="15619" max="15620" width="12.3984375" style="12" customWidth="1"/>
    <col min="15621" max="15621" width="23.3984375" style="12" bestFit="1" customWidth="1"/>
    <col min="15622" max="15622" width="12.86328125" style="12" bestFit="1" customWidth="1"/>
    <col min="15623" max="15625" width="12.3984375" style="12" customWidth="1"/>
    <col min="15626" max="15626" width="23.3984375" style="12" bestFit="1" customWidth="1"/>
    <col min="15627" max="15627" width="12.86328125" style="12" bestFit="1" customWidth="1"/>
    <col min="15628" max="15630" width="12.3984375" style="12" customWidth="1"/>
    <col min="15631" max="15631" width="23.3984375" style="12" bestFit="1" customWidth="1"/>
    <col min="15632" max="15632" width="12.86328125" style="12" bestFit="1" customWidth="1"/>
    <col min="15633" max="15635" width="12.3984375" style="12" customWidth="1"/>
    <col min="15636" max="15636" width="18.59765625" style="12" customWidth="1"/>
    <col min="15637" max="15638" width="12.3984375" style="12" customWidth="1"/>
    <col min="15639" max="15639" width="15.3984375" style="12" customWidth="1"/>
    <col min="15640" max="15640" width="12.3984375" style="12" customWidth="1"/>
    <col min="15641" max="15874" width="12.3984375" style="12"/>
    <col min="15875" max="15876" width="12.3984375" style="12" customWidth="1"/>
    <col min="15877" max="15877" width="23.3984375" style="12" bestFit="1" customWidth="1"/>
    <col min="15878" max="15878" width="12.86328125" style="12" bestFit="1" customWidth="1"/>
    <col min="15879" max="15881" width="12.3984375" style="12" customWidth="1"/>
    <col min="15882" max="15882" width="23.3984375" style="12" bestFit="1" customWidth="1"/>
    <col min="15883" max="15883" width="12.86328125" style="12" bestFit="1" customWidth="1"/>
    <col min="15884" max="15886" width="12.3984375" style="12" customWidth="1"/>
    <col min="15887" max="15887" width="23.3984375" style="12" bestFit="1" customWidth="1"/>
    <col min="15888" max="15888" width="12.86328125" style="12" bestFit="1" customWidth="1"/>
    <col min="15889" max="15891" width="12.3984375" style="12" customWidth="1"/>
    <col min="15892" max="15892" width="18.59765625" style="12" customWidth="1"/>
    <col min="15893" max="15894" width="12.3984375" style="12" customWidth="1"/>
    <col min="15895" max="15895" width="15.3984375" style="12" customWidth="1"/>
    <col min="15896" max="15896" width="12.3984375" style="12" customWidth="1"/>
    <col min="15897" max="16130" width="12.3984375" style="12"/>
    <col min="16131" max="16132" width="12.3984375" style="12" customWidth="1"/>
    <col min="16133" max="16133" width="23.3984375" style="12" bestFit="1" customWidth="1"/>
    <col min="16134" max="16134" width="12.86328125" style="12" bestFit="1" customWidth="1"/>
    <col min="16135" max="16137" width="12.3984375" style="12" customWidth="1"/>
    <col min="16138" max="16138" width="23.3984375" style="12" bestFit="1" customWidth="1"/>
    <col min="16139" max="16139" width="12.86328125" style="12" bestFit="1" customWidth="1"/>
    <col min="16140" max="16142" width="12.3984375" style="12" customWidth="1"/>
    <col min="16143" max="16143" width="23.3984375" style="12" bestFit="1" customWidth="1"/>
    <col min="16144" max="16144" width="12.86328125" style="12" bestFit="1" customWidth="1"/>
    <col min="16145" max="16147" width="12.3984375" style="12" customWidth="1"/>
    <col min="16148" max="16148" width="18.59765625" style="12" customWidth="1"/>
    <col min="16149" max="16150" width="12.3984375" style="12" customWidth="1"/>
    <col min="16151" max="16151" width="15.3984375" style="12" customWidth="1"/>
    <col min="16152" max="16152" width="12.3984375" style="12" customWidth="1"/>
    <col min="16153" max="16384" width="12.3984375" style="12"/>
  </cols>
  <sheetData>
    <row r="1" spans="1:24" ht="23.1" customHeight="1">
      <c r="A1" s="295" t="s">
        <v>17</v>
      </c>
      <c r="B1" s="295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W1" s="317"/>
      <c r="X1" s="317"/>
    </row>
    <row r="2" spans="1:24" ht="23.1" customHeight="1">
      <c r="A2" s="313" t="s">
        <v>18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3"/>
      <c r="U2" s="313"/>
      <c r="V2" s="313"/>
      <c r="W2" s="313"/>
      <c r="X2" s="313"/>
    </row>
    <row r="3" spans="1:24" ht="23.1" customHeight="1">
      <c r="A3" s="295" t="s">
        <v>44</v>
      </c>
      <c r="B3" s="295"/>
      <c r="C3" s="295" t="s">
        <v>94</v>
      </c>
      <c r="D3" s="295"/>
      <c r="E3" s="295"/>
      <c r="F3" s="295"/>
      <c r="G3" s="255" t="s">
        <v>126</v>
      </c>
      <c r="H3" s="316" t="s">
        <v>199</v>
      </c>
      <c r="I3" s="295"/>
      <c r="J3" s="295"/>
      <c r="K3" s="316" t="s">
        <v>201</v>
      </c>
      <c r="L3" s="295"/>
      <c r="M3" s="295"/>
      <c r="N3" s="316" t="s">
        <v>203</v>
      </c>
      <c r="O3" s="295"/>
      <c r="P3" s="295"/>
      <c r="Q3" s="316" t="s">
        <v>20</v>
      </c>
      <c r="R3" s="316"/>
      <c r="S3" s="316"/>
      <c r="T3" s="316"/>
      <c r="U3" s="316"/>
      <c r="V3" s="316"/>
      <c r="W3" s="316"/>
      <c r="X3" s="316"/>
    </row>
    <row r="4" spans="1:24" ht="105.75" customHeight="1">
      <c r="A4" s="295" t="s">
        <v>21</v>
      </c>
      <c r="B4" s="295"/>
      <c r="C4" s="295"/>
      <c r="D4" s="295"/>
      <c r="E4" s="295"/>
      <c r="F4" s="295"/>
      <c r="G4" s="254"/>
      <c r="H4" s="295"/>
      <c r="I4" s="295"/>
      <c r="J4" s="295"/>
      <c r="K4" s="295"/>
      <c r="L4" s="295"/>
      <c r="M4" s="295"/>
      <c r="N4" s="295"/>
      <c r="O4" s="295"/>
      <c r="P4" s="295"/>
      <c r="Q4" s="295"/>
      <c r="R4" s="295"/>
      <c r="S4" s="295"/>
      <c r="T4" s="295"/>
      <c r="U4" s="295"/>
      <c r="V4" s="295"/>
      <c r="W4" s="295"/>
      <c r="X4" s="295"/>
    </row>
    <row r="5" spans="1:24" s="13" customFormat="1" ht="23.1" customHeight="1">
      <c r="A5" s="306" t="s">
        <v>22</v>
      </c>
      <c r="B5" s="306"/>
      <c r="C5" s="193">
        <v>44082</v>
      </c>
      <c r="D5" s="51"/>
      <c r="E5" s="51">
        <f>COUNT(C10:C20)</f>
        <v>1</v>
      </c>
      <c r="F5" s="51"/>
      <c r="G5" s="128">
        <v>44081</v>
      </c>
      <c r="H5" s="128" t="s">
        <v>200</v>
      </c>
      <c r="I5" s="51"/>
      <c r="J5" s="51">
        <f>COUNTA(H10:H20)</f>
        <v>5</v>
      </c>
      <c r="K5" s="128" t="s">
        <v>202</v>
      </c>
      <c r="L5" s="51"/>
      <c r="M5" s="51">
        <f>COUNTA(K10:K20)</f>
        <v>4</v>
      </c>
      <c r="N5" s="128" t="s">
        <v>204</v>
      </c>
      <c r="O5" s="51"/>
      <c r="P5" s="51">
        <f>COUNTA(N10:N20)</f>
        <v>4</v>
      </c>
      <c r="Q5" s="289"/>
      <c r="R5" s="289"/>
      <c r="S5" s="289"/>
      <c r="T5" s="289"/>
      <c r="U5" s="289"/>
      <c r="V5" s="289"/>
      <c r="W5" s="289"/>
      <c r="X5" s="289"/>
    </row>
    <row r="6" spans="1:24" ht="23.1" customHeight="1">
      <c r="A6" s="292"/>
      <c r="B6" s="292"/>
      <c r="C6" s="52" t="s">
        <v>98</v>
      </c>
      <c r="D6" s="54" t="s">
        <v>95</v>
      </c>
      <c r="E6" s="54" t="s">
        <v>96</v>
      </c>
      <c r="F6" s="55" t="s">
        <v>97</v>
      </c>
      <c r="G6" s="52" t="s">
        <v>125</v>
      </c>
      <c r="H6" s="52" t="s">
        <v>7</v>
      </c>
      <c r="I6" s="52" t="s">
        <v>9</v>
      </c>
      <c r="J6" s="53" t="s">
        <v>12</v>
      </c>
      <c r="K6" s="52" t="s">
        <v>7</v>
      </c>
      <c r="L6" s="52" t="s">
        <v>9</v>
      </c>
      <c r="M6" s="53" t="s">
        <v>12</v>
      </c>
      <c r="N6" s="52" t="s">
        <v>7</v>
      </c>
      <c r="O6" s="52" t="s">
        <v>9</v>
      </c>
      <c r="P6" s="53" t="s">
        <v>12</v>
      </c>
      <c r="Q6" s="52" t="s">
        <v>98</v>
      </c>
      <c r="R6" s="54" t="s">
        <v>95</v>
      </c>
      <c r="S6" s="54" t="s">
        <v>96</v>
      </c>
      <c r="T6" s="55" t="s">
        <v>97</v>
      </c>
      <c r="U6" s="52" t="s">
        <v>125</v>
      </c>
      <c r="V6" s="52" t="s">
        <v>7</v>
      </c>
      <c r="W6" s="52" t="s">
        <v>9</v>
      </c>
      <c r="X6" s="232" t="s">
        <v>12</v>
      </c>
    </row>
    <row r="7" spans="1:24" s="14" customFormat="1" ht="30" customHeight="1">
      <c r="A7" s="294" t="s">
        <v>30</v>
      </c>
      <c r="B7" s="294"/>
      <c r="C7" s="31">
        <v>20000</v>
      </c>
      <c r="D7" s="31"/>
      <c r="E7" s="194"/>
      <c r="F7" s="131"/>
      <c r="G7" s="31">
        <v>50000</v>
      </c>
      <c r="H7" s="31">
        <v>500000</v>
      </c>
      <c r="I7" s="31">
        <v>20000</v>
      </c>
      <c r="J7" s="56">
        <f t="shared" ref="J7:J21" si="0">I7/H7</f>
        <v>0.04</v>
      </c>
      <c r="K7" s="31">
        <v>320000</v>
      </c>
      <c r="L7" s="31">
        <v>640</v>
      </c>
      <c r="M7" s="56">
        <f t="shared" ref="M7:M21" si="1">L7/K7</f>
        <v>2E-3</v>
      </c>
      <c r="N7" s="31">
        <v>800000</v>
      </c>
      <c r="O7" s="31">
        <v>1600</v>
      </c>
      <c r="P7" s="56">
        <f t="shared" ref="P7:P21" si="2">O7/N7</f>
        <v>2E-3</v>
      </c>
      <c r="Q7" s="57">
        <f t="shared" ref="Q7:Q13" si="3">SUMIF($C$6:$P$6,$Q$6,C7:P7)</f>
        <v>20000</v>
      </c>
      <c r="R7" s="57"/>
      <c r="S7" s="58"/>
      <c r="T7" s="154"/>
      <c r="U7" s="156">
        <f t="shared" ref="U7:W13" si="4">SUMIF($C$6:$P$6,U$6,$C7:$P7)</f>
        <v>50000</v>
      </c>
      <c r="V7" s="156">
        <f t="shared" si="4"/>
        <v>1620000</v>
      </c>
      <c r="W7" s="156">
        <f t="shared" si="4"/>
        <v>22240</v>
      </c>
      <c r="X7" s="233">
        <f>W7/V7</f>
        <v>1.3728395061728396E-2</v>
      </c>
    </row>
    <row r="8" spans="1:24" ht="16.5" hidden="1" customHeight="1">
      <c r="A8" s="319" t="s">
        <v>46</v>
      </c>
      <c r="B8" s="320"/>
      <c r="C8" s="35" t="e">
        <f>C7/D5*E5</f>
        <v>#DIV/0!</v>
      </c>
      <c r="D8" s="50" t="e">
        <f>D7/D5*E5</f>
        <v>#DIV/0!</v>
      </c>
      <c r="E8" s="195" t="e">
        <f>D8/C8</f>
        <v>#DIV/0!</v>
      </c>
      <c r="F8" s="132" t="e">
        <f>F7/D5*E5</f>
        <v>#DIV/0!</v>
      </c>
      <c r="G8" s="35" t="e">
        <f>G7/#REF!*#REF!</f>
        <v>#REF!</v>
      </c>
      <c r="H8" s="35" t="e">
        <f>H7/I5*J5</f>
        <v>#DIV/0!</v>
      </c>
      <c r="I8" s="50" t="e">
        <f>I7/I5*J5</f>
        <v>#DIV/0!</v>
      </c>
      <c r="J8" s="60" t="e">
        <f t="shared" si="0"/>
        <v>#DIV/0!</v>
      </c>
      <c r="K8" s="35" t="e">
        <f>K7/L5*M5</f>
        <v>#DIV/0!</v>
      </c>
      <c r="L8" s="50" t="e">
        <f>L7/L5*M5</f>
        <v>#DIV/0!</v>
      </c>
      <c r="M8" s="60" t="e">
        <f t="shared" si="1"/>
        <v>#DIV/0!</v>
      </c>
      <c r="N8" s="35" t="e">
        <f>N7/O5*P5</f>
        <v>#DIV/0!</v>
      </c>
      <c r="O8" s="50" t="e">
        <f>O7/O5*P5</f>
        <v>#DIV/0!</v>
      </c>
      <c r="P8" s="60" t="e">
        <f t="shared" si="2"/>
        <v>#DIV/0!</v>
      </c>
      <c r="Q8" s="61" t="e">
        <f t="shared" si="3"/>
        <v>#DIV/0!</v>
      </c>
      <c r="R8" s="62" t="e">
        <f t="shared" ref="R8:R13" si="5">SUMIF($C$6:$P$6,$R$6,C8:P8)</f>
        <v>#DIV/0!</v>
      </c>
      <c r="S8" s="63" t="e">
        <f t="shared" ref="S8" si="6">R8/Q8</f>
        <v>#DIV/0!</v>
      </c>
      <c r="T8" s="155" t="e">
        <f>SUMIF($C$6:$P$6,$T$6,C8:P8)</f>
        <v>#DIV/0!</v>
      </c>
      <c r="U8" s="155" t="e">
        <f t="shared" si="4"/>
        <v>#REF!</v>
      </c>
      <c r="V8" s="155" t="e">
        <f t="shared" si="4"/>
        <v>#DIV/0!</v>
      </c>
      <c r="W8" s="155" t="e">
        <f t="shared" si="4"/>
        <v>#DIV/0!</v>
      </c>
      <c r="X8" s="234" t="e">
        <f t="shared" ref="X8:X21" si="7">W8/V8</f>
        <v>#DIV/0!</v>
      </c>
    </row>
    <row r="9" spans="1:24" s="14" customFormat="1" ht="30" customHeight="1">
      <c r="A9" s="300" t="s">
        <v>32</v>
      </c>
      <c r="B9" s="300"/>
      <c r="C9" s="39">
        <f t="shared" ref="C9:G9" si="8">SUM(C10:C20)</f>
        <v>33697</v>
      </c>
      <c r="D9" s="40">
        <f t="shared" si="8"/>
        <v>7</v>
      </c>
      <c r="E9" s="173">
        <f t="shared" si="8"/>
        <v>0</v>
      </c>
      <c r="F9" s="133">
        <f t="shared" si="8"/>
        <v>0</v>
      </c>
      <c r="G9" s="40">
        <f t="shared" si="8"/>
        <v>53033</v>
      </c>
      <c r="H9" s="39">
        <f>SUM(H10:H20)</f>
        <v>502871</v>
      </c>
      <c r="I9" s="40">
        <f>SUM(I10:I20)</f>
        <v>21447</v>
      </c>
      <c r="J9" s="41">
        <f t="shared" si="0"/>
        <v>4.2649108817171801E-2</v>
      </c>
      <c r="K9" s="39">
        <f>SUM(K10:K20)</f>
        <v>467828</v>
      </c>
      <c r="L9" s="40">
        <f>SUM(L10:L20)</f>
        <v>660</v>
      </c>
      <c r="M9" s="41">
        <f t="shared" si="1"/>
        <v>1.4107749001769881E-3</v>
      </c>
      <c r="N9" s="39">
        <f>SUM(N10:N20)</f>
        <v>1106204</v>
      </c>
      <c r="O9" s="40">
        <f>SUM(O10:O20)</f>
        <v>1741</v>
      </c>
      <c r="P9" s="41">
        <f t="shared" si="2"/>
        <v>1.5738507544720503E-3</v>
      </c>
      <c r="Q9" s="59">
        <f t="shared" si="3"/>
        <v>33697</v>
      </c>
      <c r="R9" s="59">
        <f t="shared" si="5"/>
        <v>7</v>
      </c>
      <c r="S9" s="196">
        <f>SUMIF($C$6:$P$6,$S$6,C9:P9)</f>
        <v>0</v>
      </c>
      <c r="T9" s="156">
        <f>SUMIF($C$6:$P$6,T$6,$C9:$P9)</f>
        <v>0</v>
      </c>
      <c r="U9" s="156">
        <f>SUMIF($C$6:$P$6,U$6,$C9:$P9)</f>
        <v>53033</v>
      </c>
      <c r="V9" s="156">
        <f t="shared" si="4"/>
        <v>2076903</v>
      </c>
      <c r="W9" s="156">
        <f t="shared" si="4"/>
        <v>23848</v>
      </c>
      <c r="X9" s="235">
        <f t="shared" si="7"/>
        <v>1.1482481367690258E-2</v>
      </c>
    </row>
    <row r="10" spans="1:24" ht="15.75">
      <c r="A10" s="256">
        <v>44081</v>
      </c>
      <c r="B10" s="44" t="s">
        <v>37</v>
      </c>
      <c r="C10" s="35"/>
      <c r="D10" s="35"/>
      <c r="E10" s="200"/>
      <c r="F10" s="132"/>
      <c r="G10" s="248">
        <v>53033</v>
      </c>
      <c r="H10" s="248">
        <v>100293</v>
      </c>
      <c r="I10" s="248">
        <v>4324</v>
      </c>
      <c r="J10" s="250">
        <f t="shared" si="0"/>
        <v>4.3113676926605046E-2</v>
      </c>
      <c r="K10" s="248">
        <v>122942</v>
      </c>
      <c r="L10" s="248">
        <v>163</v>
      </c>
      <c r="M10" s="250">
        <f t="shared" si="1"/>
        <v>1.3258284394267216E-3</v>
      </c>
      <c r="N10" s="35"/>
      <c r="O10" s="35"/>
      <c r="P10" s="60" t="e">
        <f t="shared" si="2"/>
        <v>#DIV/0!</v>
      </c>
      <c r="Q10" s="61">
        <f t="shared" si="3"/>
        <v>0</v>
      </c>
      <c r="R10" s="62">
        <f t="shared" si="5"/>
        <v>0</v>
      </c>
      <c r="S10" s="198">
        <f>SUMIF($C$6:$P$6,$S$6,C10:P10)</f>
        <v>0</v>
      </c>
      <c r="T10" s="199">
        <f>SUMIF($C$6:$P$6,$T$6,C10:P10)</f>
        <v>0</v>
      </c>
      <c r="U10" s="199">
        <f t="shared" si="4"/>
        <v>53033</v>
      </c>
      <c r="V10" s="199">
        <f t="shared" si="4"/>
        <v>223235</v>
      </c>
      <c r="W10" s="199">
        <f t="shared" si="4"/>
        <v>4487</v>
      </c>
      <c r="X10" s="236">
        <f t="shared" si="7"/>
        <v>2.0099894729769079E-2</v>
      </c>
    </row>
    <row r="11" spans="1:24" ht="15.75">
      <c r="A11" s="267">
        <v>44082</v>
      </c>
      <c r="B11" s="44" t="s">
        <v>38</v>
      </c>
      <c r="C11" s="248">
        <v>33697</v>
      </c>
      <c r="D11" s="248">
        <v>7</v>
      </c>
      <c r="E11" s="265">
        <v>0</v>
      </c>
      <c r="F11" s="266">
        <v>0</v>
      </c>
      <c r="G11" s="35"/>
      <c r="H11" s="35"/>
      <c r="I11" s="35"/>
      <c r="J11" s="60" t="e">
        <f t="shared" si="0"/>
        <v>#DIV/0!</v>
      </c>
      <c r="K11" s="248">
        <v>123563</v>
      </c>
      <c r="L11" s="248">
        <v>165</v>
      </c>
      <c r="M11" s="250">
        <f t="shared" si="1"/>
        <v>1.335351197364907E-3</v>
      </c>
      <c r="N11" s="248">
        <v>265701</v>
      </c>
      <c r="O11" s="248">
        <v>415</v>
      </c>
      <c r="P11" s="250">
        <f t="shared" si="2"/>
        <v>1.5619060522918619E-3</v>
      </c>
      <c r="Q11" s="61">
        <f t="shared" si="3"/>
        <v>33697</v>
      </c>
      <c r="R11" s="62">
        <f t="shared" si="5"/>
        <v>7</v>
      </c>
      <c r="S11" s="198">
        <f>SUMIF($C$6:$P$6,$S$6,C11:P11)</f>
        <v>0</v>
      </c>
      <c r="T11" s="199">
        <f>SUMIF($C$6:$P$6,$T$6,C11:P11)</f>
        <v>0</v>
      </c>
      <c r="U11" s="199">
        <f t="shared" si="4"/>
        <v>0</v>
      </c>
      <c r="V11" s="199">
        <f t="shared" si="4"/>
        <v>389264</v>
      </c>
      <c r="W11" s="199">
        <f t="shared" si="4"/>
        <v>580</v>
      </c>
      <c r="X11" s="236">
        <f t="shared" si="7"/>
        <v>1.4899913683258663E-3</v>
      </c>
    </row>
    <row r="12" spans="1:24" ht="15.75">
      <c r="A12" s="267">
        <v>44083</v>
      </c>
      <c r="B12" s="44" t="s">
        <v>39</v>
      </c>
      <c r="C12" s="35"/>
      <c r="D12" s="35"/>
      <c r="E12" s="200"/>
      <c r="F12" s="132"/>
      <c r="G12" s="35"/>
      <c r="H12" s="248">
        <v>100768</v>
      </c>
      <c r="I12" s="248">
        <v>4202</v>
      </c>
      <c r="J12" s="250">
        <f t="shared" si="0"/>
        <v>4.1699745951095588E-2</v>
      </c>
      <c r="K12" s="35"/>
      <c r="L12" s="35"/>
      <c r="M12" s="60" t="e">
        <f t="shared" si="1"/>
        <v>#DIV/0!</v>
      </c>
      <c r="N12" s="248">
        <v>293536</v>
      </c>
      <c r="O12" s="248">
        <v>429</v>
      </c>
      <c r="P12" s="250">
        <f t="shared" si="2"/>
        <v>1.4614902431047639E-3</v>
      </c>
      <c r="Q12" s="61">
        <f t="shared" si="3"/>
        <v>0</v>
      </c>
      <c r="R12" s="62">
        <f t="shared" si="5"/>
        <v>0</v>
      </c>
      <c r="S12" s="198">
        <f>SUMIF($C$6:$P$6,$S$6,C12:P12)</f>
        <v>0</v>
      </c>
      <c r="T12" s="199">
        <f>SUMIF($C$6:$P$6,$T$6,C12:P12)</f>
        <v>0</v>
      </c>
      <c r="U12" s="199">
        <f t="shared" si="4"/>
        <v>0</v>
      </c>
      <c r="V12" s="199">
        <f t="shared" si="4"/>
        <v>394304</v>
      </c>
      <c r="W12" s="199">
        <f t="shared" si="4"/>
        <v>4631</v>
      </c>
      <c r="X12" s="236">
        <f t="shared" si="7"/>
        <v>1.1744745171238436E-2</v>
      </c>
    </row>
    <row r="13" spans="1:24" ht="15.75">
      <c r="A13" s="267">
        <v>44084</v>
      </c>
      <c r="B13" s="44" t="s">
        <v>33</v>
      </c>
      <c r="C13" s="35"/>
      <c r="D13" s="35"/>
      <c r="E13" s="200"/>
      <c r="F13" s="132"/>
      <c r="G13" s="35"/>
      <c r="H13" s="248">
        <v>100789</v>
      </c>
      <c r="I13" s="248">
        <v>4427</v>
      </c>
      <c r="J13" s="250">
        <f t="shared" si="0"/>
        <v>4.3923444026629892E-2</v>
      </c>
      <c r="K13" s="35"/>
      <c r="L13" s="35"/>
      <c r="M13" s="60" t="e">
        <f t="shared" si="1"/>
        <v>#DIV/0!</v>
      </c>
      <c r="N13" s="248">
        <v>284077</v>
      </c>
      <c r="O13" s="248">
        <v>488</v>
      </c>
      <c r="P13" s="250">
        <f t="shared" si="2"/>
        <v>1.7178441056474125E-3</v>
      </c>
      <c r="Q13" s="61">
        <f t="shared" si="3"/>
        <v>0</v>
      </c>
      <c r="R13" s="62">
        <f t="shared" si="5"/>
        <v>0</v>
      </c>
      <c r="S13" s="198">
        <f>SUMIF($C$6:$P$6,$S$6,C13:P13)</f>
        <v>0</v>
      </c>
      <c r="T13" s="199">
        <f>SUMIF($C$6:$P$6,$T$6,C13:P13)</f>
        <v>0</v>
      </c>
      <c r="U13" s="199">
        <f t="shared" si="4"/>
        <v>0</v>
      </c>
      <c r="V13" s="199">
        <f t="shared" si="4"/>
        <v>384866</v>
      </c>
      <c r="W13" s="199">
        <f t="shared" si="4"/>
        <v>4915</v>
      </c>
      <c r="X13" s="236">
        <f t="shared" si="7"/>
        <v>1.2770678625807424E-2</v>
      </c>
    </row>
    <row r="14" spans="1:24" ht="15.75">
      <c r="A14" s="267">
        <v>44085</v>
      </c>
      <c r="B14" s="44" t="s">
        <v>34</v>
      </c>
      <c r="C14" s="35"/>
      <c r="D14" s="35"/>
      <c r="E14" s="200"/>
      <c r="F14" s="132"/>
      <c r="G14" s="35"/>
      <c r="H14" s="35"/>
      <c r="I14" s="35"/>
      <c r="J14" s="60" t="e">
        <f t="shared" ref="J14:J20" si="9">I14/H14</f>
        <v>#DIV/0!</v>
      </c>
      <c r="K14" s="248">
        <v>114364</v>
      </c>
      <c r="L14" s="248">
        <v>152</v>
      </c>
      <c r="M14" s="250">
        <f t="shared" ref="M14:M20" si="10">L14/K14</f>
        <v>1.3290895736420552E-3</v>
      </c>
      <c r="N14" s="248">
        <v>262890</v>
      </c>
      <c r="O14" s="248">
        <v>409</v>
      </c>
      <c r="P14" s="250">
        <f t="shared" ref="P14:P20" si="11">O14/N14</f>
        <v>1.5557837878960783E-3</v>
      </c>
      <c r="Q14" s="61">
        <f t="shared" ref="Q14:Q20" si="12">SUMIF($C$6:$P$6,$Q$6,C14:P14)</f>
        <v>0</v>
      </c>
      <c r="R14" s="62">
        <f t="shared" ref="R14:R20" si="13">SUMIF($C$6:$P$6,$R$6,C14:P14)</f>
        <v>0</v>
      </c>
      <c r="S14" s="198">
        <f t="shared" ref="S14:S20" si="14">SUMIF($C$6:$P$6,$S$6,C14:P14)</f>
        <v>0</v>
      </c>
      <c r="T14" s="199">
        <f t="shared" ref="T14:T20" si="15">SUMIF($C$6:$P$6,$T$6,C14:P14)</f>
        <v>0</v>
      </c>
      <c r="U14" s="199">
        <f t="shared" ref="U14:W20" si="16">SUMIF($C$6:$P$6,U$6,$C14:$P14)</f>
        <v>0</v>
      </c>
      <c r="V14" s="199">
        <f t="shared" si="16"/>
        <v>377254</v>
      </c>
      <c r="W14" s="199">
        <f t="shared" si="16"/>
        <v>561</v>
      </c>
      <c r="X14" s="236">
        <f t="shared" ref="X14:X20" si="17">W14/V14</f>
        <v>1.4870617674033939E-3</v>
      </c>
    </row>
    <row r="15" spans="1:24" ht="15.75">
      <c r="A15" s="267">
        <v>44086</v>
      </c>
      <c r="B15" s="44" t="s">
        <v>35</v>
      </c>
      <c r="C15" s="35"/>
      <c r="D15" s="35"/>
      <c r="E15" s="200"/>
      <c r="F15" s="132"/>
      <c r="G15" s="35"/>
      <c r="H15" s="35"/>
      <c r="I15" s="35"/>
      <c r="J15" s="60" t="e">
        <f t="shared" si="9"/>
        <v>#DIV/0!</v>
      </c>
      <c r="K15" s="248">
        <v>106959</v>
      </c>
      <c r="L15" s="248">
        <v>180</v>
      </c>
      <c r="M15" s="250">
        <f t="shared" si="10"/>
        <v>1.6828878355257622E-3</v>
      </c>
      <c r="N15" s="35"/>
      <c r="O15" s="35"/>
      <c r="P15" s="60" t="e">
        <f t="shared" si="11"/>
        <v>#DIV/0!</v>
      </c>
      <c r="Q15" s="61">
        <f t="shared" ref="Q15:Q18" si="18">SUMIF($C$6:$P$6,$Q$6,C15:P15)</f>
        <v>0</v>
      </c>
      <c r="R15" s="62">
        <f t="shared" ref="R15:R17" si="19">SUMIF($C$6:$P$6,$R$6,C15:P15)</f>
        <v>0</v>
      </c>
      <c r="S15" s="198">
        <f t="shared" ref="S15:S18" si="20">SUMIF($C$6:$P$6,$S$6,C15:P15)</f>
        <v>0</v>
      </c>
      <c r="T15" s="199">
        <f t="shared" ref="T15:T18" si="21">SUMIF($C$6:$P$6,$T$6,C15:P15)</f>
        <v>0</v>
      </c>
      <c r="U15" s="199">
        <f t="shared" si="16"/>
        <v>0</v>
      </c>
      <c r="V15" s="199">
        <f t="shared" si="16"/>
        <v>106959</v>
      </c>
      <c r="W15" s="199">
        <f t="shared" si="16"/>
        <v>180</v>
      </c>
      <c r="X15" s="236">
        <f t="shared" si="17"/>
        <v>1.6828878355257622E-3</v>
      </c>
    </row>
    <row r="16" spans="1:24" ht="15.75">
      <c r="A16" s="267">
        <v>44087</v>
      </c>
      <c r="B16" s="44" t="s">
        <v>36</v>
      </c>
      <c r="C16" s="35"/>
      <c r="D16" s="35"/>
      <c r="E16" s="200"/>
      <c r="F16" s="132"/>
      <c r="G16" s="35"/>
      <c r="H16" s="35"/>
      <c r="I16" s="35"/>
      <c r="J16" s="60" t="e">
        <f t="shared" si="9"/>
        <v>#DIV/0!</v>
      </c>
      <c r="K16" s="35"/>
      <c r="L16" s="35"/>
      <c r="M16" s="60" t="e">
        <f t="shared" si="10"/>
        <v>#DIV/0!</v>
      </c>
      <c r="N16" s="35"/>
      <c r="O16" s="35"/>
      <c r="P16" s="60" t="e">
        <f t="shared" si="11"/>
        <v>#DIV/0!</v>
      </c>
      <c r="Q16" s="61">
        <f t="shared" si="18"/>
        <v>0</v>
      </c>
      <c r="R16" s="62">
        <f t="shared" si="19"/>
        <v>0</v>
      </c>
      <c r="S16" s="198">
        <f>SUMIF($C$6:$P$6,$S$6,C16:P16)</f>
        <v>0</v>
      </c>
      <c r="T16" s="199">
        <f t="shared" si="21"/>
        <v>0</v>
      </c>
      <c r="U16" s="199">
        <f t="shared" si="16"/>
        <v>0</v>
      </c>
      <c r="V16" s="199">
        <f t="shared" si="16"/>
        <v>0</v>
      </c>
      <c r="W16" s="199">
        <f t="shared" si="16"/>
        <v>0</v>
      </c>
      <c r="X16" s="236" t="e">
        <f t="shared" si="17"/>
        <v>#DIV/0!</v>
      </c>
    </row>
    <row r="17" spans="1:24" ht="15.75">
      <c r="A17" s="267">
        <v>44088</v>
      </c>
      <c r="B17" s="44" t="s">
        <v>37</v>
      </c>
      <c r="C17" s="35"/>
      <c r="D17" s="35"/>
      <c r="E17" s="200"/>
      <c r="F17" s="132"/>
      <c r="G17" s="35"/>
      <c r="H17" s="248">
        <v>100573</v>
      </c>
      <c r="I17" s="248">
        <v>4300</v>
      </c>
      <c r="J17" s="250">
        <f t="shared" si="9"/>
        <v>4.2755013771091643E-2</v>
      </c>
      <c r="K17" s="35"/>
      <c r="L17" s="35"/>
      <c r="M17" s="60" t="e">
        <f t="shared" si="10"/>
        <v>#DIV/0!</v>
      </c>
      <c r="N17" s="35"/>
      <c r="O17" s="35"/>
      <c r="P17" s="60" t="e">
        <f t="shared" si="11"/>
        <v>#DIV/0!</v>
      </c>
      <c r="Q17" s="61">
        <f t="shared" si="18"/>
        <v>0</v>
      </c>
      <c r="R17" s="62">
        <f t="shared" si="19"/>
        <v>0</v>
      </c>
      <c r="S17" s="198">
        <f t="shared" si="20"/>
        <v>0</v>
      </c>
      <c r="T17" s="199">
        <f t="shared" si="21"/>
        <v>0</v>
      </c>
      <c r="U17" s="199">
        <f t="shared" si="16"/>
        <v>0</v>
      </c>
      <c r="V17" s="199">
        <f t="shared" si="16"/>
        <v>100573</v>
      </c>
      <c r="W17" s="199">
        <f t="shared" si="16"/>
        <v>4300</v>
      </c>
      <c r="X17" s="236">
        <f t="shared" si="17"/>
        <v>4.2755013771091643E-2</v>
      </c>
    </row>
    <row r="18" spans="1:24" ht="15.75">
      <c r="A18" s="267">
        <v>44089</v>
      </c>
      <c r="B18" s="44" t="s">
        <v>38</v>
      </c>
      <c r="C18" s="35"/>
      <c r="D18" s="35"/>
      <c r="E18" s="200"/>
      <c r="F18" s="132"/>
      <c r="G18" s="35"/>
      <c r="H18" s="248">
        <v>100448</v>
      </c>
      <c r="I18" s="248">
        <v>4194</v>
      </c>
      <c r="J18" s="250">
        <f t="shared" si="9"/>
        <v>4.1752946798343418E-2</v>
      </c>
      <c r="K18" s="35"/>
      <c r="L18" s="35"/>
      <c r="M18" s="60" t="e">
        <f t="shared" si="10"/>
        <v>#DIV/0!</v>
      </c>
      <c r="N18" s="35"/>
      <c r="O18" s="35"/>
      <c r="P18" s="60" t="e">
        <f t="shared" si="11"/>
        <v>#DIV/0!</v>
      </c>
      <c r="Q18" s="61">
        <f t="shared" si="18"/>
        <v>0</v>
      </c>
      <c r="R18" s="62">
        <f>SUMIF($C$6:$P$6,$R$6,C18:P18)</f>
        <v>0</v>
      </c>
      <c r="S18" s="198">
        <f t="shared" si="20"/>
        <v>0</v>
      </c>
      <c r="T18" s="199">
        <f t="shared" si="21"/>
        <v>0</v>
      </c>
      <c r="U18" s="199">
        <f t="shared" si="16"/>
        <v>0</v>
      </c>
      <c r="V18" s="199">
        <f t="shared" si="16"/>
        <v>100448</v>
      </c>
      <c r="W18" s="199">
        <f t="shared" si="16"/>
        <v>4194</v>
      </c>
      <c r="X18" s="236">
        <f t="shared" si="17"/>
        <v>4.1752946798343418E-2</v>
      </c>
    </row>
    <row r="19" spans="1:24" ht="15.75" hidden="1">
      <c r="A19" s="267">
        <v>44090</v>
      </c>
      <c r="B19" s="44" t="s">
        <v>39</v>
      </c>
      <c r="C19" s="35"/>
      <c r="D19" s="35"/>
      <c r="E19" s="200"/>
      <c r="F19" s="132"/>
      <c r="G19" s="35"/>
      <c r="H19" s="35"/>
      <c r="I19" s="35"/>
      <c r="J19" s="60"/>
      <c r="K19" s="35"/>
      <c r="L19" s="35"/>
      <c r="M19" s="60"/>
      <c r="N19" s="35"/>
      <c r="O19" s="35"/>
      <c r="P19" s="60"/>
      <c r="Q19" s="61"/>
      <c r="R19" s="62"/>
      <c r="S19" s="198"/>
      <c r="T19" s="199"/>
      <c r="U19" s="199"/>
      <c r="V19" s="199"/>
      <c r="W19" s="199"/>
      <c r="X19" s="236"/>
    </row>
    <row r="20" spans="1:24" ht="15.75" hidden="1">
      <c r="A20" s="267">
        <v>44091</v>
      </c>
      <c r="B20" s="44" t="s">
        <v>33</v>
      </c>
      <c r="C20" s="35"/>
      <c r="D20" s="35"/>
      <c r="E20" s="200"/>
      <c r="F20" s="132"/>
      <c r="G20" s="35"/>
      <c r="H20" s="35"/>
      <c r="I20" s="35"/>
      <c r="J20" s="60" t="e">
        <f t="shared" si="9"/>
        <v>#DIV/0!</v>
      </c>
      <c r="K20" s="35"/>
      <c r="L20" s="35"/>
      <c r="M20" s="60" t="e">
        <f t="shared" si="10"/>
        <v>#DIV/0!</v>
      </c>
      <c r="N20" s="35"/>
      <c r="O20" s="35"/>
      <c r="P20" s="60" t="e">
        <f t="shared" si="11"/>
        <v>#DIV/0!</v>
      </c>
      <c r="Q20" s="61">
        <f t="shared" si="12"/>
        <v>0</v>
      </c>
      <c r="R20" s="62">
        <f t="shared" si="13"/>
        <v>0</v>
      </c>
      <c r="S20" s="198">
        <f t="shared" si="14"/>
        <v>0</v>
      </c>
      <c r="T20" s="199">
        <f t="shared" si="15"/>
        <v>0</v>
      </c>
      <c r="U20" s="199">
        <f t="shared" si="16"/>
        <v>0</v>
      </c>
      <c r="V20" s="199">
        <f t="shared" si="16"/>
        <v>0</v>
      </c>
      <c r="W20" s="199">
        <f t="shared" si="16"/>
        <v>0</v>
      </c>
      <c r="X20" s="236" t="e">
        <f t="shared" si="17"/>
        <v>#DIV/0!</v>
      </c>
    </row>
    <row r="21" spans="1:24" s="16" customFormat="1" ht="30" customHeight="1">
      <c r="A21" s="302" t="s">
        <v>40</v>
      </c>
      <c r="B21" s="302"/>
      <c r="C21" s="67">
        <f t="shared" ref="C21:G21" si="22">SUM(C10:C20)</f>
        <v>33697</v>
      </c>
      <c r="D21" s="67">
        <f t="shared" si="22"/>
        <v>7</v>
      </c>
      <c r="E21" s="135">
        <f t="shared" si="22"/>
        <v>0</v>
      </c>
      <c r="F21" s="135">
        <f t="shared" si="22"/>
        <v>0</v>
      </c>
      <c r="G21" s="67">
        <f t="shared" si="22"/>
        <v>53033</v>
      </c>
      <c r="H21" s="67">
        <f>SUM(H10:H20)</f>
        <v>502871</v>
      </c>
      <c r="I21" s="67">
        <f>SUM(I10:I20)</f>
        <v>21447</v>
      </c>
      <c r="J21" s="48">
        <f t="shared" si="0"/>
        <v>4.2649108817171801E-2</v>
      </c>
      <c r="K21" s="67">
        <f>SUM(K10:K20)</f>
        <v>467828</v>
      </c>
      <c r="L21" s="67">
        <f>SUM(L10:L20)</f>
        <v>660</v>
      </c>
      <c r="M21" s="48">
        <f t="shared" si="1"/>
        <v>1.4107749001769881E-3</v>
      </c>
      <c r="N21" s="67">
        <f>SUM(N10:N20)</f>
        <v>1106204</v>
      </c>
      <c r="O21" s="67">
        <f>SUM(O10:O20)</f>
        <v>1741</v>
      </c>
      <c r="P21" s="48">
        <f t="shared" si="2"/>
        <v>1.5738507544720503E-3</v>
      </c>
      <c r="Q21" s="67">
        <f>SUM(Q10:Q20)</f>
        <v>33697</v>
      </c>
      <c r="R21" s="67">
        <f>SUM(R10:R20)</f>
        <v>7</v>
      </c>
      <c r="S21" s="201">
        <f>SUM(S10:S20)</f>
        <v>0</v>
      </c>
      <c r="T21" s="201">
        <f t="shared" ref="T21:W21" si="23">SUM(T10:T20)</f>
        <v>0</v>
      </c>
      <c r="U21" s="201">
        <f t="shared" si="23"/>
        <v>53033</v>
      </c>
      <c r="V21" s="201">
        <f t="shared" si="23"/>
        <v>2076903</v>
      </c>
      <c r="W21" s="201">
        <f t="shared" si="23"/>
        <v>23848</v>
      </c>
      <c r="X21" s="49">
        <f t="shared" si="7"/>
        <v>1.1482481367690258E-2</v>
      </c>
    </row>
    <row r="22" spans="1:24" s="203" customFormat="1" ht="30" customHeight="1">
      <c r="A22" s="318" t="s">
        <v>47</v>
      </c>
      <c r="B22" s="318"/>
      <c r="C22" s="202">
        <f>C9/C7</f>
        <v>1.68485</v>
      </c>
      <c r="D22" s="202"/>
      <c r="E22" s="202"/>
      <c r="F22" s="202"/>
      <c r="G22" s="202">
        <f>G9/G7</f>
        <v>1.0606599999999999</v>
      </c>
      <c r="H22" s="202">
        <f>H9/H7</f>
        <v>1.0057419999999999</v>
      </c>
      <c r="I22" s="202">
        <f>I9/I7</f>
        <v>1.0723499999999999</v>
      </c>
      <c r="J22" s="202"/>
      <c r="K22" s="202">
        <f t="shared" ref="K22:L22" si="24">K9/K7</f>
        <v>1.4619625000000001</v>
      </c>
      <c r="L22" s="202">
        <f t="shared" si="24"/>
        <v>1.03125</v>
      </c>
      <c r="M22" s="202"/>
      <c r="N22" s="202">
        <f t="shared" ref="N22:O22" si="25">N9/N7</f>
        <v>1.382755</v>
      </c>
      <c r="O22" s="202">
        <f t="shared" si="25"/>
        <v>1.088125</v>
      </c>
      <c r="P22" s="202"/>
      <c r="Q22" s="202">
        <f t="shared" ref="Q22" si="26">Q9/Q7</f>
        <v>1.68485</v>
      </c>
      <c r="R22" s="202"/>
      <c r="S22" s="202"/>
      <c r="T22" s="202"/>
      <c r="U22" s="202">
        <f t="shared" ref="U22:W22" si="27">U9/U7</f>
        <v>1.0606599999999999</v>
      </c>
      <c r="V22" s="202">
        <f t="shared" si="27"/>
        <v>1.282038888888889</v>
      </c>
      <c r="W22" s="202">
        <f t="shared" si="27"/>
        <v>1.0723021582733814</v>
      </c>
      <c r="X22" s="49"/>
    </row>
    <row r="24" spans="1:24" ht="15">
      <c r="B24" s="17"/>
      <c r="C24" s="20"/>
      <c r="D24" s="20"/>
      <c r="E24" s="21"/>
      <c r="F24" s="20"/>
      <c r="G24" s="20"/>
      <c r="H24" s="20"/>
      <c r="I24" s="20"/>
      <c r="J24" s="21"/>
      <c r="K24" s="20"/>
      <c r="L24" s="20"/>
      <c r="M24" s="21"/>
      <c r="N24" s="20"/>
      <c r="O24" s="20"/>
      <c r="P24" s="21"/>
      <c r="T24" s="20"/>
      <c r="U24" s="20"/>
      <c r="V24" s="20"/>
      <c r="W24" s="20"/>
      <c r="X24" s="237"/>
    </row>
    <row r="25" spans="1:24" ht="15">
      <c r="B25" s="17"/>
      <c r="C25" s="20"/>
      <c r="D25" s="20"/>
      <c r="E25" s="21"/>
      <c r="F25" s="20"/>
      <c r="G25" s="20"/>
      <c r="H25" s="20"/>
      <c r="I25" s="20"/>
      <c r="J25" s="21"/>
      <c r="K25" s="20"/>
      <c r="L25" s="20"/>
      <c r="M25" s="21"/>
      <c r="N25" s="20"/>
      <c r="O25" s="20"/>
      <c r="P25" s="21"/>
      <c r="T25" s="20"/>
      <c r="U25" s="20"/>
      <c r="V25" s="20"/>
      <c r="W25" s="20"/>
      <c r="X25" s="237"/>
    </row>
    <row r="26" spans="1:24" ht="15">
      <c r="B26" s="17"/>
      <c r="C26" s="20"/>
      <c r="D26" s="20"/>
      <c r="E26" s="21"/>
      <c r="F26" s="20"/>
      <c r="G26" s="20"/>
      <c r="H26" s="20"/>
      <c r="I26" s="20"/>
      <c r="J26" s="21"/>
      <c r="K26" s="20"/>
      <c r="L26" s="20"/>
      <c r="M26" s="21"/>
      <c r="N26" s="20"/>
      <c r="O26" s="20"/>
      <c r="P26" s="21"/>
      <c r="T26" s="20"/>
      <c r="U26" s="20"/>
      <c r="V26" s="20"/>
      <c r="W26" s="20"/>
      <c r="X26" s="237"/>
    </row>
    <row r="27" spans="1:24" ht="15">
      <c r="B27" s="17"/>
      <c r="C27" s="20"/>
      <c r="D27" s="20"/>
      <c r="E27" s="21"/>
      <c r="F27" s="20"/>
      <c r="G27" s="20"/>
      <c r="H27" s="20"/>
      <c r="I27" s="20"/>
      <c r="J27" s="21"/>
      <c r="K27" s="20"/>
      <c r="L27" s="20"/>
      <c r="M27" s="21"/>
      <c r="N27" s="20"/>
      <c r="O27" s="20"/>
      <c r="P27" s="21"/>
      <c r="T27" s="20"/>
      <c r="U27" s="20"/>
      <c r="V27" s="20"/>
      <c r="W27" s="20"/>
      <c r="X27" s="237"/>
    </row>
    <row r="28" spans="1:24" ht="15">
      <c r="B28" s="17"/>
      <c r="C28" s="20"/>
      <c r="D28" s="20"/>
      <c r="E28" s="21"/>
      <c r="F28" s="20"/>
      <c r="G28" s="20"/>
      <c r="H28" s="20"/>
      <c r="I28" s="20"/>
      <c r="J28" s="21"/>
      <c r="K28" s="20"/>
      <c r="L28" s="20"/>
      <c r="M28" s="21"/>
      <c r="N28" s="20"/>
      <c r="O28" s="20"/>
      <c r="P28" s="21"/>
      <c r="T28" s="20"/>
      <c r="U28" s="20"/>
      <c r="V28" s="20"/>
      <c r="W28" s="20"/>
      <c r="X28" s="237"/>
    </row>
  </sheetData>
  <mergeCells count="24">
    <mergeCell ref="A22:B22"/>
    <mergeCell ref="A4:B4"/>
    <mergeCell ref="C4:F4"/>
    <mergeCell ref="N4:P4"/>
    <mergeCell ref="Q4:X4"/>
    <mergeCell ref="A5:B5"/>
    <mergeCell ref="Q5:X5"/>
    <mergeCell ref="A6:B6"/>
    <mergeCell ref="A7:B7"/>
    <mergeCell ref="A8:B8"/>
    <mergeCell ref="A9:B9"/>
    <mergeCell ref="A21:B21"/>
    <mergeCell ref="K4:M4"/>
    <mergeCell ref="H4:J4"/>
    <mergeCell ref="A1:B1"/>
    <mergeCell ref="C1:X1"/>
    <mergeCell ref="A2:B2"/>
    <mergeCell ref="C2:X2"/>
    <mergeCell ref="A3:B3"/>
    <mergeCell ref="C3:F3"/>
    <mergeCell ref="N3:P3"/>
    <mergeCell ref="Q3:X3"/>
    <mergeCell ref="K3:M3"/>
    <mergeCell ref="H3:J3"/>
  </mergeCells>
  <phoneticPr fontId="3" type="noConversion"/>
  <conditionalFormatting sqref="P9 E9">
    <cfRule type="cellIs" dxfId="416" priority="24" stopIfTrue="1" operator="lessThan">
      <formula>E7</formula>
    </cfRule>
  </conditionalFormatting>
  <conditionalFormatting sqref="D9 O9">
    <cfRule type="cellIs" dxfId="415" priority="26" stopIfTrue="1" operator="lessThan">
      <formula>D7</formula>
    </cfRule>
  </conditionalFormatting>
  <conditionalFormatting sqref="S21 P21">
    <cfRule type="cellIs" dxfId="414" priority="27" stopIfTrue="1" operator="lessThanOrEqual">
      <formula>P7</formula>
    </cfRule>
  </conditionalFormatting>
  <conditionalFormatting sqref="X21 Q21:R21 N21:O21 C21:G21">
    <cfRule type="cellIs" dxfId="413" priority="28" stopIfTrue="1" operator="lessThan">
      <formula>C7</formula>
    </cfRule>
  </conditionalFormatting>
  <conditionalFormatting sqref="D22:F22 P22 X22 R22:T22">
    <cfRule type="cellIs" dxfId="412" priority="29" stopIfTrue="1" operator="lessThan">
      <formula>1</formula>
    </cfRule>
  </conditionalFormatting>
  <conditionalFormatting sqref="Q9">
    <cfRule type="cellIs" dxfId="411" priority="30" stopIfTrue="1" operator="lessThan">
      <formula>#REF!</formula>
    </cfRule>
  </conditionalFormatting>
  <conditionalFormatting sqref="R9:X9">
    <cfRule type="cellIs" dxfId="410" priority="25" stopIfTrue="1" operator="lessThan">
      <formula>R7</formula>
    </cfRule>
  </conditionalFormatting>
  <conditionalFormatting sqref="C9:D9 F9:G9 N9:O9">
    <cfRule type="cellIs" dxfId="409" priority="31" stopIfTrue="1" operator="lessThan">
      <formula>C8</formula>
    </cfRule>
  </conditionalFormatting>
  <conditionalFormatting sqref="G9">
    <cfRule type="cellIs" dxfId="408" priority="23" stopIfTrue="1" operator="lessThan">
      <formula>G7</formula>
    </cfRule>
  </conditionalFormatting>
  <conditionalFormatting sqref="U7:W7">
    <cfRule type="cellIs" dxfId="407" priority="22" stopIfTrue="1" operator="lessThan">
      <formula>U5</formula>
    </cfRule>
  </conditionalFormatting>
  <conditionalFormatting sqref="T21:W21">
    <cfRule type="cellIs" dxfId="406" priority="20" stopIfTrue="1" operator="lessThanOrEqual">
      <formula>T7</formula>
    </cfRule>
  </conditionalFormatting>
  <conditionalFormatting sqref="M9">
    <cfRule type="cellIs" dxfId="405" priority="13" stopIfTrue="1" operator="lessThan">
      <formula>M7</formula>
    </cfRule>
  </conditionalFormatting>
  <conditionalFormatting sqref="L9">
    <cfRule type="cellIs" dxfId="404" priority="14" stopIfTrue="1" operator="lessThan">
      <formula>L7</formula>
    </cfRule>
  </conditionalFormatting>
  <conditionalFormatting sqref="M21">
    <cfRule type="cellIs" dxfId="403" priority="15" stopIfTrue="1" operator="lessThanOrEqual">
      <formula>M7</formula>
    </cfRule>
  </conditionalFormatting>
  <conditionalFormatting sqref="K21:L21">
    <cfRule type="cellIs" dxfId="402" priority="16" stopIfTrue="1" operator="lessThan">
      <formula>K7</formula>
    </cfRule>
  </conditionalFormatting>
  <conditionalFormatting sqref="M22">
    <cfRule type="cellIs" dxfId="401" priority="17" stopIfTrue="1" operator="lessThan">
      <formula>1</formula>
    </cfRule>
  </conditionalFormatting>
  <conditionalFormatting sqref="K9:L9">
    <cfRule type="cellIs" dxfId="400" priority="18" stopIfTrue="1" operator="lessThan">
      <formula>K8</formula>
    </cfRule>
  </conditionalFormatting>
  <conditionalFormatting sqref="J9">
    <cfRule type="cellIs" dxfId="399" priority="7" stopIfTrue="1" operator="lessThan">
      <formula>J7</formula>
    </cfRule>
  </conditionalFormatting>
  <conditionalFormatting sqref="I9">
    <cfRule type="cellIs" dxfId="398" priority="8" stopIfTrue="1" operator="lessThan">
      <formula>I7</formula>
    </cfRule>
  </conditionalFormatting>
  <conditionalFormatting sqref="J21">
    <cfRule type="cellIs" dxfId="397" priority="9" stopIfTrue="1" operator="lessThanOrEqual">
      <formula>J7</formula>
    </cfRule>
  </conditionalFormatting>
  <conditionalFormatting sqref="H21:I21">
    <cfRule type="cellIs" dxfId="396" priority="10" stopIfTrue="1" operator="lessThan">
      <formula>H7</formula>
    </cfRule>
  </conditionalFormatting>
  <conditionalFormatting sqref="H22:J22">
    <cfRule type="cellIs" dxfId="395" priority="11" stopIfTrue="1" operator="lessThan">
      <formula>1</formula>
    </cfRule>
  </conditionalFormatting>
  <conditionalFormatting sqref="H9:I9">
    <cfRule type="cellIs" dxfId="394" priority="12" stopIfTrue="1" operator="lessThan">
      <formula>H8</formula>
    </cfRule>
  </conditionalFormatting>
  <conditionalFormatting sqref="K22:L22">
    <cfRule type="cellIs" dxfId="393" priority="6" stopIfTrue="1" operator="lessThan">
      <formula>1</formula>
    </cfRule>
  </conditionalFormatting>
  <conditionalFormatting sqref="N22:O22">
    <cfRule type="cellIs" dxfId="392" priority="5" stopIfTrue="1" operator="lessThan">
      <formula>1</formula>
    </cfRule>
  </conditionalFormatting>
  <conditionalFormatting sqref="G22">
    <cfRule type="cellIs" dxfId="391" priority="4" stopIfTrue="1" operator="lessThan">
      <formula>1</formula>
    </cfRule>
  </conditionalFormatting>
  <conditionalFormatting sqref="C22">
    <cfRule type="cellIs" dxfId="390" priority="3" stopIfTrue="1" operator="lessThan">
      <formula>1</formula>
    </cfRule>
  </conditionalFormatting>
  <conditionalFormatting sqref="U22:W22">
    <cfRule type="cellIs" dxfId="389" priority="2" stopIfTrue="1" operator="lessThan">
      <formula>1</formula>
    </cfRule>
  </conditionalFormatting>
  <conditionalFormatting sqref="Q22">
    <cfRule type="cellIs" dxfId="388" priority="1" stopIfTrue="1" operator="lessThan">
      <formula>1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"/>
  <sheetViews>
    <sheetView showGridLines="0" zoomScale="55" zoomScaleNormal="55" workbookViewId="0">
      <pane xSplit="2" ySplit="9" topLeftCell="C13" activePane="bottomRight" state="frozen"/>
      <selection activeCell="C6" sqref="C6"/>
      <selection pane="topRight" activeCell="C6" sqref="C6"/>
      <selection pane="bottomLeft" activeCell="C6" sqref="C6"/>
      <selection pane="bottomRight" activeCell="C15" sqref="C15:D19"/>
    </sheetView>
  </sheetViews>
  <sheetFormatPr defaultColWidth="12.3984375" defaultRowHeight="13.5"/>
  <cols>
    <col min="1" max="2" width="12.3984375" style="12" customWidth="1"/>
    <col min="3" max="3" width="19" style="12" bestFit="1" customWidth="1"/>
    <col min="4" max="4" width="12.9296875" style="12" bestFit="1" customWidth="1"/>
    <col min="5" max="5" width="12.6640625" style="19" bestFit="1" customWidth="1"/>
    <col min="6" max="6" width="14.73046875" style="12" hidden="1" customWidth="1"/>
    <col min="7" max="7" width="10.59765625" style="12" hidden="1" customWidth="1"/>
    <col min="8" max="8" width="12.3984375" style="19" hidden="1" customWidth="1"/>
    <col min="9" max="9" width="15.1328125" style="12" hidden="1" customWidth="1"/>
    <col min="10" max="10" width="11.265625" style="12" hidden="1" customWidth="1"/>
    <col min="11" max="11" width="11.265625" style="19" hidden="1" customWidth="1"/>
    <col min="12" max="12" width="14.59765625" style="12" hidden="1" customWidth="1"/>
    <col min="13" max="13" width="11" style="12" hidden="1" customWidth="1"/>
    <col min="14" max="14" width="11.1328125" style="19" hidden="1" customWidth="1"/>
    <col min="15" max="15" width="14.86328125" style="12" hidden="1" customWidth="1"/>
    <col min="16" max="16" width="10.73046875" style="12" hidden="1" customWidth="1"/>
    <col min="17" max="17" width="11.59765625" style="19" hidden="1" customWidth="1"/>
    <col min="18" max="18" width="14.59765625" style="12" hidden="1" customWidth="1"/>
    <col min="19" max="19" width="10.86328125" style="12" hidden="1" customWidth="1"/>
    <col min="20" max="20" width="11.46484375" style="19" hidden="1" customWidth="1"/>
    <col min="21" max="21" width="19" style="12" bestFit="1" customWidth="1"/>
    <col min="22" max="22" width="12.9296875" style="12" bestFit="1" customWidth="1"/>
    <col min="23" max="23" width="11.1328125" style="19" customWidth="1"/>
    <col min="24" max="256" width="12.3984375" style="12"/>
    <col min="257" max="258" width="12.3984375" style="12" customWidth="1"/>
    <col min="259" max="259" width="23.3984375" style="12" bestFit="1" customWidth="1"/>
    <col min="260" max="260" width="11" style="12" bestFit="1" customWidth="1"/>
    <col min="261" max="261" width="12.3984375" style="12" customWidth="1"/>
    <col min="262" max="262" width="23.3984375" style="12" bestFit="1" customWidth="1"/>
    <col min="263" max="263" width="11" style="12" bestFit="1" customWidth="1"/>
    <col min="264" max="264" width="12.3984375" style="12" customWidth="1"/>
    <col min="265" max="265" width="23.3984375" style="12" bestFit="1" customWidth="1"/>
    <col min="266" max="266" width="11" style="12" bestFit="1" customWidth="1"/>
    <col min="267" max="267" width="12.3984375" style="12" customWidth="1"/>
    <col min="268" max="268" width="23.3984375" style="12" bestFit="1" customWidth="1"/>
    <col min="269" max="269" width="11" style="12" bestFit="1" customWidth="1"/>
    <col min="270" max="270" width="12.3984375" style="12" customWidth="1"/>
    <col min="271" max="271" width="23.3984375" style="12" bestFit="1" customWidth="1"/>
    <col min="272" max="272" width="11" style="12" bestFit="1" customWidth="1"/>
    <col min="273" max="273" width="12.3984375" style="12" customWidth="1"/>
    <col min="274" max="274" width="23.3984375" style="12" bestFit="1" customWidth="1"/>
    <col min="275" max="275" width="11" style="12" bestFit="1" customWidth="1"/>
    <col min="276" max="276" width="12.3984375" style="12" customWidth="1"/>
    <col min="277" max="277" width="18.59765625" style="12" customWidth="1"/>
    <col min="278" max="279" width="12.3984375" style="12" customWidth="1"/>
    <col min="280" max="512" width="12.3984375" style="12"/>
    <col min="513" max="514" width="12.3984375" style="12" customWidth="1"/>
    <col min="515" max="515" width="23.3984375" style="12" bestFit="1" customWidth="1"/>
    <col min="516" max="516" width="11" style="12" bestFit="1" customWidth="1"/>
    <col min="517" max="517" width="12.3984375" style="12" customWidth="1"/>
    <col min="518" max="518" width="23.3984375" style="12" bestFit="1" customWidth="1"/>
    <col min="519" max="519" width="11" style="12" bestFit="1" customWidth="1"/>
    <col min="520" max="520" width="12.3984375" style="12" customWidth="1"/>
    <col min="521" max="521" width="23.3984375" style="12" bestFit="1" customWidth="1"/>
    <col min="522" max="522" width="11" style="12" bestFit="1" customWidth="1"/>
    <col min="523" max="523" width="12.3984375" style="12" customWidth="1"/>
    <col min="524" max="524" width="23.3984375" style="12" bestFit="1" customWidth="1"/>
    <col min="525" max="525" width="11" style="12" bestFit="1" customWidth="1"/>
    <col min="526" max="526" width="12.3984375" style="12" customWidth="1"/>
    <col min="527" max="527" width="23.3984375" style="12" bestFit="1" customWidth="1"/>
    <col min="528" max="528" width="11" style="12" bestFit="1" customWidth="1"/>
    <col min="529" max="529" width="12.3984375" style="12" customWidth="1"/>
    <col min="530" max="530" width="23.3984375" style="12" bestFit="1" customWidth="1"/>
    <col min="531" max="531" width="11" style="12" bestFit="1" customWidth="1"/>
    <col min="532" max="532" width="12.3984375" style="12" customWidth="1"/>
    <col min="533" max="533" width="18.59765625" style="12" customWidth="1"/>
    <col min="534" max="535" width="12.3984375" style="12" customWidth="1"/>
    <col min="536" max="768" width="12.3984375" style="12"/>
    <col min="769" max="770" width="12.3984375" style="12" customWidth="1"/>
    <col min="771" max="771" width="23.3984375" style="12" bestFit="1" customWidth="1"/>
    <col min="772" max="772" width="11" style="12" bestFit="1" customWidth="1"/>
    <col min="773" max="773" width="12.3984375" style="12" customWidth="1"/>
    <col min="774" max="774" width="23.3984375" style="12" bestFit="1" customWidth="1"/>
    <col min="775" max="775" width="11" style="12" bestFit="1" customWidth="1"/>
    <col min="776" max="776" width="12.3984375" style="12" customWidth="1"/>
    <col min="777" max="777" width="23.3984375" style="12" bestFit="1" customWidth="1"/>
    <col min="778" max="778" width="11" style="12" bestFit="1" customWidth="1"/>
    <col min="779" max="779" width="12.3984375" style="12" customWidth="1"/>
    <col min="780" max="780" width="23.3984375" style="12" bestFit="1" customWidth="1"/>
    <col min="781" max="781" width="11" style="12" bestFit="1" customWidth="1"/>
    <col min="782" max="782" width="12.3984375" style="12" customWidth="1"/>
    <col min="783" max="783" width="23.3984375" style="12" bestFit="1" customWidth="1"/>
    <col min="784" max="784" width="11" style="12" bestFit="1" customWidth="1"/>
    <col min="785" max="785" width="12.3984375" style="12" customWidth="1"/>
    <col min="786" max="786" width="23.3984375" style="12" bestFit="1" customWidth="1"/>
    <col min="787" max="787" width="11" style="12" bestFit="1" customWidth="1"/>
    <col min="788" max="788" width="12.3984375" style="12" customWidth="1"/>
    <col min="789" max="789" width="18.59765625" style="12" customWidth="1"/>
    <col min="790" max="791" width="12.3984375" style="12" customWidth="1"/>
    <col min="792" max="1024" width="12.3984375" style="12"/>
    <col min="1025" max="1026" width="12.3984375" style="12" customWidth="1"/>
    <col min="1027" max="1027" width="23.3984375" style="12" bestFit="1" customWidth="1"/>
    <col min="1028" max="1028" width="11" style="12" bestFit="1" customWidth="1"/>
    <col min="1029" max="1029" width="12.3984375" style="12" customWidth="1"/>
    <col min="1030" max="1030" width="23.3984375" style="12" bestFit="1" customWidth="1"/>
    <col min="1031" max="1031" width="11" style="12" bestFit="1" customWidth="1"/>
    <col min="1032" max="1032" width="12.3984375" style="12" customWidth="1"/>
    <col min="1033" max="1033" width="23.3984375" style="12" bestFit="1" customWidth="1"/>
    <col min="1034" max="1034" width="11" style="12" bestFit="1" customWidth="1"/>
    <col min="1035" max="1035" width="12.3984375" style="12" customWidth="1"/>
    <col min="1036" max="1036" width="23.3984375" style="12" bestFit="1" customWidth="1"/>
    <col min="1037" max="1037" width="11" style="12" bestFit="1" customWidth="1"/>
    <col min="1038" max="1038" width="12.3984375" style="12" customWidth="1"/>
    <col min="1039" max="1039" width="23.3984375" style="12" bestFit="1" customWidth="1"/>
    <col min="1040" max="1040" width="11" style="12" bestFit="1" customWidth="1"/>
    <col min="1041" max="1041" width="12.3984375" style="12" customWidth="1"/>
    <col min="1042" max="1042" width="23.3984375" style="12" bestFit="1" customWidth="1"/>
    <col min="1043" max="1043" width="11" style="12" bestFit="1" customWidth="1"/>
    <col min="1044" max="1044" width="12.3984375" style="12" customWidth="1"/>
    <col min="1045" max="1045" width="18.59765625" style="12" customWidth="1"/>
    <col min="1046" max="1047" width="12.3984375" style="12" customWidth="1"/>
    <col min="1048" max="1280" width="12.3984375" style="12"/>
    <col min="1281" max="1282" width="12.3984375" style="12" customWidth="1"/>
    <col min="1283" max="1283" width="23.3984375" style="12" bestFit="1" customWidth="1"/>
    <col min="1284" max="1284" width="11" style="12" bestFit="1" customWidth="1"/>
    <col min="1285" max="1285" width="12.3984375" style="12" customWidth="1"/>
    <col min="1286" max="1286" width="23.3984375" style="12" bestFit="1" customWidth="1"/>
    <col min="1287" max="1287" width="11" style="12" bestFit="1" customWidth="1"/>
    <col min="1288" max="1288" width="12.3984375" style="12" customWidth="1"/>
    <col min="1289" max="1289" width="23.3984375" style="12" bestFit="1" customWidth="1"/>
    <col min="1290" max="1290" width="11" style="12" bestFit="1" customWidth="1"/>
    <col min="1291" max="1291" width="12.3984375" style="12" customWidth="1"/>
    <col min="1292" max="1292" width="23.3984375" style="12" bestFit="1" customWidth="1"/>
    <col min="1293" max="1293" width="11" style="12" bestFit="1" customWidth="1"/>
    <col min="1294" max="1294" width="12.3984375" style="12" customWidth="1"/>
    <col min="1295" max="1295" width="23.3984375" style="12" bestFit="1" customWidth="1"/>
    <col min="1296" max="1296" width="11" style="12" bestFit="1" customWidth="1"/>
    <col min="1297" max="1297" width="12.3984375" style="12" customWidth="1"/>
    <col min="1298" max="1298" width="23.3984375" style="12" bestFit="1" customWidth="1"/>
    <col min="1299" max="1299" width="11" style="12" bestFit="1" customWidth="1"/>
    <col min="1300" max="1300" width="12.3984375" style="12" customWidth="1"/>
    <col min="1301" max="1301" width="18.59765625" style="12" customWidth="1"/>
    <col min="1302" max="1303" width="12.3984375" style="12" customWidth="1"/>
    <col min="1304" max="1536" width="12.3984375" style="12"/>
    <col min="1537" max="1538" width="12.3984375" style="12" customWidth="1"/>
    <col min="1539" max="1539" width="23.3984375" style="12" bestFit="1" customWidth="1"/>
    <col min="1540" max="1540" width="11" style="12" bestFit="1" customWidth="1"/>
    <col min="1541" max="1541" width="12.3984375" style="12" customWidth="1"/>
    <col min="1542" max="1542" width="23.3984375" style="12" bestFit="1" customWidth="1"/>
    <col min="1543" max="1543" width="11" style="12" bestFit="1" customWidth="1"/>
    <col min="1544" max="1544" width="12.3984375" style="12" customWidth="1"/>
    <col min="1545" max="1545" width="23.3984375" style="12" bestFit="1" customWidth="1"/>
    <col min="1546" max="1546" width="11" style="12" bestFit="1" customWidth="1"/>
    <col min="1547" max="1547" width="12.3984375" style="12" customWidth="1"/>
    <col min="1548" max="1548" width="23.3984375" style="12" bestFit="1" customWidth="1"/>
    <col min="1549" max="1549" width="11" style="12" bestFit="1" customWidth="1"/>
    <col min="1550" max="1550" width="12.3984375" style="12" customWidth="1"/>
    <col min="1551" max="1551" width="23.3984375" style="12" bestFit="1" customWidth="1"/>
    <col min="1552" max="1552" width="11" style="12" bestFit="1" customWidth="1"/>
    <col min="1553" max="1553" width="12.3984375" style="12" customWidth="1"/>
    <col min="1554" max="1554" width="23.3984375" style="12" bestFit="1" customWidth="1"/>
    <col min="1555" max="1555" width="11" style="12" bestFit="1" customWidth="1"/>
    <col min="1556" max="1556" width="12.3984375" style="12" customWidth="1"/>
    <col min="1557" max="1557" width="18.59765625" style="12" customWidth="1"/>
    <col min="1558" max="1559" width="12.3984375" style="12" customWidth="1"/>
    <col min="1560" max="1792" width="12.3984375" style="12"/>
    <col min="1793" max="1794" width="12.3984375" style="12" customWidth="1"/>
    <col min="1795" max="1795" width="23.3984375" style="12" bestFit="1" customWidth="1"/>
    <col min="1796" max="1796" width="11" style="12" bestFit="1" customWidth="1"/>
    <col min="1797" max="1797" width="12.3984375" style="12" customWidth="1"/>
    <col min="1798" max="1798" width="23.3984375" style="12" bestFit="1" customWidth="1"/>
    <col min="1799" max="1799" width="11" style="12" bestFit="1" customWidth="1"/>
    <col min="1800" max="1800" width="12.3984375" style="12" customWidth="1"/>
    <col min="1801" max="1801" width="23.3984375" style="12" bestFit="1" customWidth="1"/>
    <col min="1802" max="1802" width="11" style="12" bestFit="1" customWidth="1"/>
    <col min="1803" max="1803" width="12.3984375" style="12" customWidth="1"/>
    <col min="1804" max="1804" width="23.3984375" style="12" bestFit="1" customWidth="1"/>
    <col min="1805" max="1805" width="11" style="12" bestFit="1" customWidth="1"/>
    <col min="1806" max="1806" width="12.3984375" style="12" customWidth="1"/>
    <col min="1807" max="1807" width="23.3984375" style="12" bestFit="1" customWidth="1"/>
    <col min="1808" max="1808" width="11" style="12" bestFit="1" customWidth="1"/>
    <col min="1809" max="1809" width="12.3984375" style="12" customWidth="1"/>
    <col min="1810" max="1810" width="23.3984375" style="12" bestFit="1" customWidth="1"/>
    <col min="1811" max="1811" width="11" style="12" bestFit="1" customWidth="1"/>
    <col min="1812" max="1812" width="12.3984375" style="12" customWidth="1"/>
    <col min="1813" max="1813" width="18.59765625" style="12" customWidth="1"/>
    <col min="1814" max="1815" width="12.3984375" style="12" customWidth="1"/>
    <col min="1816" max="2048" width="12.3984375" style="12"/>
    <col min="2049" max="2050" width="12.3984375" style="12" customWidth="1"/>
    <col min="2051" max="2051" width="23.3984375" style="12" bestFit="1" customWidth="1"/>
    <col min="2052" max="2052" width="11" style="12" bestFit="1" customWidth="1"/>
    <col min="2053" max="2053" width="12.3984375" style="12" customWidth="1"/>
    <col min="2054" max="2054" width="23.3984375" style="12" bestFit="1" customWidth="1"/>
    <col min="2055" max="2055" width="11" style="12" bestFit="1" customWidth="1"/>
    <col min="2056" max="2056" width="12.3984375" style="12" customWidth="1"/>
    <col min="2057" max="2057" width="23.3984375" style="12" bestFit="1" customWidth="1"/>
    <col min="2058" max="2058" width="11" style="12" bestFit="1" customWidth="1"/>
    <col min="2059" max="2059" width="12.3984375" style="12" customWidth="1"/>
    <col min="2060" max="2060" width="23.3984375" style="12" bestFit="1" customWidth="1"/>
    <col min="2061" max="2061" width="11" style="12" bestFit="1" customWidth="1"/>
    <col min="2062" max="2062" width="12.3984375" style="12" customWidth="1"/>
    <col min="2063" max="2063" width="23.3984375" style="12" bestFit="1" customWidth="1"/>
    <col min="2064" max="2064" width="11" style="12" bestFit="1" customWidth="1"/>
    <col min="2065" max="2065" width="12.3984375" style="12" customWidth="1"/>
    <col min="2066" max="2066" width="23.3984375" style="12" bestFit="1" customWidth="1"/>
    <col min="2067" max="2067" width="11" style="12" bestFit="1" customWidth="1"/>
    <col min="2068" max="2068" width="12.3984375" style="12" customWidth="1"/>
    <col min="2069" max="2069" width="18.59765625" style="12" customWidth="1"/>
    <col min="2070" max="2071" width="12.3984375" style="12" customWidth="1"/>
    <col min="2072" max="2304" width="12.3984375" style="12"/>
    <col min="2305" max="2306" width="12.3984375" style="12" customWidth="1"/>
    <col min="2307" max="2307" width="23.3984375" style="12" bestFit="1" customWidth="1"/>
    <col min="2308" max="2308" width="11" style="12" bestFit="1" customWidth="1"/>
    <col min="2309" max="2309" width="12.3984375" style="12" customWidth="1"/>
    <col min="2310" max="2310" width="23.3984375" style="12" bestFit="1" customWidth="1"/>
    <col min="2311" max="2311" width="11" style="12" bestFit="1" customWidth="1"/>
    <col min="2312" max="2312" width="12.3984375" style="12" customWidth="1"/>
    <col min="2313" max="2313" width="23.3984375" style="12" bestFit="1" customWidth="1"/>
    <col min="2314" max="2314" width="11" style="12" bestFit="1" customWidth="1"/>
    <col min="2315" max="2315" width="12.3984375" style="12" customWidth="1"/>
    <col min="2316" max="2316" width="23.3984375" style="12" bestFit="1" customWidth="1"/>
    <col min="2317" max="2317" width="11" style="12" bestFit="1" customWidth="1"/>
    <col min="2318" max="2318" width="12.3984375" style="12" customWidth="1"/>
    <col min="2319" max="2319" width="23.3984375" style="12" bestFit="1" customWidth="1"/>
    <col min="2320" max="2320" width="11" style="12" bestFit="1" customWidth="1"/>
    <col min="2321" max="2321" width="12.3984375" style="12" customWidth="1"/>
    <col min="2322" max="2322" width="23.3984375" style="12" bestFit="1" customWidth="1"/>
    <col min="2323" max="2323" width="11" style="12" bestFit="1" customWidth="1"/>
    <col min="2324" max="2324" width="12.3984375" style="12" customWidth="1"/>
    <col min="2325" max="2325" width="18.59765625" style="12" customWidth="1"/>
    <col min="2326" max="2327" width="12.3984375" style="12" customWidth="1"/>
    <col min="2328" max="2560" width="12.3984375" style="12"/>
    <col min="2561" max="2562" width="12.3984375" style="12" customWidth="1"/>
    <col min="2563" max="2563" width="23.3984375" style="12" bestFit="1" customWidth="1"/>
    <col min="2564" max="2564" width="11" style="12" bestFit="1" customWidth="1"/>
    <col min="2565" max="2565" width="12.3984375" style="12" customWidth="1"/>
    <col min="2566" max="2566" width="23.3984375" style="12" bestFit="1" customWidth="1"/>
    <col min="2567" max="2567" width="11" style="12" bestFit="1" customWidth="1"/>
    <col min="2568" max="2568" width="12.3984375" style="12" customWidth="1"/>
    <col min="2569" max="2569" width="23.3984375" style="12" bestFit="1" customWidth="1"/>
    <col min="2570" max="2570" width="11" style="12" bestFit="1" customWidth="1"/>
    <col min="2571" max="2571" width="12.3984375" style="12" customWidth="1"/>
    <col min="2572" max="2572" width="23.3984375" style="12" bestFit="1" customWidth="1"/>
    <col min="2573" max="2573" width="11" style="12" bestFit="1" customWidth="1"/>
    <col min="2574" max="2574" width="12.3984375" style="12" customWidth="1"/>
    <col min="2575" max="2575" width="23.3984375" style="12" bestFit="1" customWidth="1"/>
    <col min="2576" max="2576" width="11" style="12" bestFit="1" customWidth="1"/>
    <col min="2577" max="2577" width="12.3984375" style="12" customWidth="1"/>
    <col min="2578" max="2578" width="23.3984375" style="12" bestFit="1" customWidth="1"/>
    <col min="2579" max="2579" width="11" style="12" bestFit="1" customWidth="1"/>
    <col min="2580" max="2580" width="12.3984375" style="12" customWidth="1"/>
    <col min="2581" max="2581" width="18.59765625" style="12" customWidth="1"/>
    <col min="2582" max="2583" width="12.3984375" style="12" customWidth="1"/>
    <col min="2584" max="2816" width="12.3984375" style="12"/>
    <col min="2817" max="2818" width="12.3984375" style="12" customWidth="1"/>
    <col min="2819" max="2819" width="23.3984375" style="12" bestFit="1" customWidth="1"/>
    <col min="2820" max="2820" width="11" style="12" bestFit="1" customWidth="1"/>
    <col min="2821" max="2821" width="12.3984375" style="12" customWidth="1"/>
    <col min="2822" max="2822" width="23.3984375" style="12" bestFit="1" customWidth="1"/>
    <col min="2823" max="2823" width="11" style="12" bestFit="1" customWidth="1"/>
    <col min="2824" max="2824" width="12.3984375" style="12" customWidth="1"/>
    <col min="2825" max="2825" width="23.3984375" style="12" bestFit="1" customWidth="1"/>
    <col min="2826" max="2826" width="11" style="12" bestFit="1" customWidth="1"/>
    <col min="2827" max="2827" width="12.3984375" style="12" customWidth="1"/>
    <col min="2828" max="2828" width="23.3984375" style="12" bestFit="1" customWidth="1"/>
    <col min="2829" max="2829" width="11" style="12" bestFit="1" customWidth="1"/>
    <col min="2830" max="2830" width="12.3984375" style="12" customWidth="1"/>
    <col min="2831" max="2831" width="23.3984375" style="12" bestFit="1" customWidth="1"/>
    <col min="2832" max="2832" width="11" style="12" bestFit="1" customWidth="1"/>
    <col min="2833" max="2833" width="12.3984375" style="12" customWidth="1"/>
    <col min="2834" max="2834" width="23.3984375" style="12" bestFit="1" customWidth="1"/>
    <col min="2835" max="2835" width="11" style="12" bestFit="1" customWidth="1"/>
    <col min="2836" max="2836" width="12.3984375" style="12" customWidth="1"/>
    <col min="2837" max="2837" width="18.59765625" style="12" customWidth="1"/>
    <col min="2838" max="2839" width="12.3984375" style="12" customWidth="1"/>
    <col min="2840" max="3072" width="12.3984375" style="12"/>
    <col min="3073" max="3074" width="12.3984375" style="12" customWidth="1"/>
    <col min="3075" max="3075" width="23.3984375" style="12" bestFit="1" customWidth="1"/>
    <col min="3076" max="3076" width="11" style="12" bestFit="1" customWidth="1"/>
    <col min="3077" max="3077" width="12.3984375" style="12" customWidth="1"/>
    <col min="3078" max="3078" width="23.3984375" style="12" bestFit="1" customWidth="1"/>
    <col min="3079" max="3079" width="11" style="12" bestFit="1" customWidth="1"/>
    <col min="3080" max="3080" width="12.3984375" style="12" customWidth="1"/>
    <col min="3081" max="3081" width="23.3984375" style="12" bestFit="1" customWidth="1"/>
    <col min="3082" max="3082" width="11" style="12" bestFit="1" customWidth="1"/>
    <col min="3083" max="3083" width="12.3984375" style="12" customWidth="1"/>
    <col min="3084" max="3084" width="23.3984375" style="12" bestFit="1" customWidth="1"/>
    <col min="3085" max="3085" width="11" style="12" bestFit="1" customWidth="1"/>
    <col min="3086" max="3086" width="12.3984375" style="12" customWidth="1"/>
    <col min="3087" max="3087" width="23.3984375" style="12" bestFit="1" customWidth="1"/>
    <col min="3088" max="3088" width="11" style="12" bestFit="1" customWidth="1"/>
    <col min="3089" max="3089" width="12.3984375" style="12" customWidth="1"/>
    <col min="3090" max="3090" width="23.3984375" style="12" bestFit="1" customWidth="1"/>
    <col min="3091" max="3091" width="11" style="12" bestFit="1" customWidth="1"/>
    <col min="3092" max="3092" width="12.3984375" style="12" customWidth="1"/>
    <col min="3093" max="3093" width="18.59765625" style="12" customWidth="1"/>
    <col min="3094" max="3095" width="12.3984375" style="12" customWidth="1"/>
    <col min="3096" max="3328" width="12.3984375" style="12"/>
    <col min="3329" max="3330" width="12.3984375" style="12" customWidth="1"/>
    <col min="3331" max="3331" width="23.3984375" style="12" bestFit="1" customWidth="1"/>
    <col min="3332" max="3332" width="11" style="12" bestFit="1" customWidth="1"/>
    <col min="3333" max="3333" width="12.3984375" style="12" customWidth="1"/>
    <col min="3334" max="3334" width="23.3984375" style="12" bestFit="1" customWidth="1"/>
    <col min="3335" max="3335" width="11" style="12" bestFit="1" customWidth="1"/>
    <col min="3336" max="3336" width="12.3984375" style="12" customWidth="1"/>
    <col min="3337" max="3337" width="23.3984375" style="12" bestFit="1" customWidth="1"/>
    <col min="3338" max="3338" width="11" style="12" bestFit="1" customWidth="1"/>
    <col min="3339" max="3339" width="12.3984375" style="12" customWidth="1"/>
    <col min="3340" max="3340" width="23.3984375" style="12" bestFit="1" customWidth="1"/>
    <col min="3341" max="3341" width="11" style="12" bestFit="1" customWidth="1"/>
    <col min="3342" max="3342" width="12.3984375" style="12" customWidth="1"/>
    <col min="3343" max="3343" width="23.3984375" style="12" bestFit="1" customWidth="1"/>
    <col min="3344" max="3344" width="11" style="12" bestFit="1" customWidth="1"/>
    <col min="3345" max="3345" width="12.3984375" style="12" customWidth="1"/>
    <col min="3346" max="3346" width="23.3984375" style="12" bestFit="1" customWidth="1"/>
    <col min="3347" max="3347" width="11" style="12" bestFit="1" customWidth="1"/>
    <col min="3348" max="3348" width="12.3984375" style="12" customWidth="1"/>
    <col min="3349" max="3349" width="18.59765625" style="12" customWidth="1"/>
    <col min="3350" max="3351" width="12.3984375" style="12" customWidth="1"/>
    <col min="3352" max="3584" width="12.3984375" style="12"/>
    <col min="3585" max="3586" width="12.3984375" style="12" customWidth="1"/>
    <col min="3587" max="3587" width="23.3984375" style="12" bestFit="1" customWidth="1"/>
    <col min="3588" max="3588" width="11" style="12" bestFit="1" customWidth="1"/>
    <col min="3589" max="3589" width="12.3984375" style="12" customWidth="1"/>
    <col min="3590" max="3590" width="23.3984375" style="12" bestFit="1" customWidth="1"/>
    <col min="3591" max="3591" width="11" style="12" bestFit="1" customWidth="1"/>
    <col min="3592" max="3592" width="12.3984375" style="12" customWidth="1"/>
    <col min="3593" max="3593" width="23.3984375" style="12" bestFit="1" customWidth="1"/>
    <col min="3594" max="3594" width="11" style="12" bestFit="1" customWidth="1"/>
    <col min="3595" max="3595" width="12.3984375" style="12" customWidth="1"/>
    <col min="3596" max="3596" width="23.3984375" style="12" bestFit="1" customWidth="1"/>
    <col min="3597" max="3597" width="11" style="12" bestFit="1" customWidth="1"/>
    <col min="3598" max="3598" width="12.3984375" style="12" customWidth="1"/>
    <col min="3599" max="3599" width="23.3984375" style="12" bestFit="1" customWidth="1"/>
    <col min="3600" max="3600" width="11" style="12" bestFit="1" customWidth="1"/>
    <col min="3601" max="3601" width="12.3984375" style="12" customWidth="1"/>
    <col min="3602" max="3602" width="23.3984375" style="12" bestFit="1" customWidth="1"/>
    <col min="3603" max="3603" width="11" style="12" bestFit="1" customWidth="1"/>
    <col min="3604" max="3604" width="12.3984375" style="12" customWidth="1"/>
    <col min="3605" max="3605" width="18.59765625" style="12" customWidth="1"/>
    <col min="3606" max="3607" width="12.3984375" style="12" customWidth="1"/>
    <col min="3608" max="3840" width="12.3984375" style="12"/>
    <col min="3841" max="3842" width="12.3984375" style="12" customWidth="1"/>
    <col min="3843" max="3843" width="23.3984375" style="12" bestFit="1" customWidth="1"/>
    <col min="3844" max="3844" width="11" style="12" bestFit="1" customWidth="1"/>
    <col min="3845" max="3845" width="12.3984375" style="12" customWidth="1"/>
    <col min="3846" max="3846" width="23.3984375" style="12" bestFit="1" customWidth="1"/>
    <col min="3847" max="3847" width="11" style="12" bestFit="1" customWidth="1"/>
    <col min="3848" max="3848" width="12.3984375" style="12" customWidth="1"/>
    <col min="3849" max="3849" width="23.3984375" style="12" bestFit="1" customWidth="1"/>
    <col min="3850" max="3850" width="11" style="12" bestFit="1" customWidth="1"/>
    <col min="3851" max="3851" width="12.3984375" style="12" customWidth="1"/>
    <col min="3852" max="3852" width="23.3984375" style="12" bestFit="1" customWidth="1"/>
    <col min="3853" max="3853" width="11" style="12" bestFit="1" customWidth="1"/>
    <col min="3854" max="3854" width="12.3984375" style="12" customWidth="1"/>
    <col min="3855" max="3855" width="23.3984375" style="12" bestFit="1" customWidth="1"/>
    <col min="3856" max="3856" width="11" style="12" bestFit="1" customWidth="1"/>
    <col min="3857" max="3857" width="12.3984375" style="12" customWidth="1"/>
    <col min="3858" max="3858" width="23.3984375" style="12" bestFit="1" customWidth="1"/>
    <col min="3859" max="3859" width="11" style="12" bestFit="1" customWidth="1"/>
    <col min="3860" max="3860" width="12.3984375" style="12" customWidth="1"/>
    <col min="3861" max="3861" width="18.59765625" style="12" customWidth="1"/>
    <col min="3862" max="3863" width="12.3984375" style="12" customWidth="1"/>
    <col min="3864" max="4096" width="12.3984375" style="12"/>
    <col min="4097" max="4098" width="12.3984375" style="12" customWidth="1"/>
    <col min="4099" max="4099" width="23.3984375" style="12" bestFit="1" customWidth="1"/>
    <col min="4100" max="4100" width="11" style="12" bestFit="1" customWidth="1"/>
    <col min="4101" max="4101" width="12.3984375" style="12" customWidth="1"/>
    <col min="4102" max="4102" width="23.3984375" style="12" bestFit="1" customWidth="1"/>
    <col min="4103" max="4103" width="11" style="12" bestFit="1" customWidth="1"/>
    <col min="4104" max="4104" width="12.3984375" style="12" customWidth="1"/>
    <col min="4105" max="4105" width="23.3984375" style="12" bestFit="1" customWidth="1"/>
    <col min="4106" max="4106" width="11" style="12" bestFit="1" customWidth="1"/>
    <col min="4107" max="4107" width="12.3984375" style="12" customWidth="1"/>
    <col min="4108" max="4108" width="23.3984375" style="12" bestFit="1" customWidth="1"/>
    <col min="4109" max="4109" width="11" style="12" bestFit="1" customWidth="1"/>
    <col min="4110" max="4110" width="12.3984375" style="12" customWidth="1"/>
    <col min="4111" max="4111" width="23.3984375" style="12" bestFit="1" customWidth="1"/>
    <col min="4112" max="4112" width="11" style="12" bestFit="1" customWidth="1"/>
    <col min="4113" max="4113" width="12.3984375" style="12" customWidth="1"/>
    <col min="4114" max="4114" width="23.3984375" style="12" bestFit="1" customWidth="1"/>
    <col min="4115" max="4115" width="11" style="12" bestFit="1" customWidth="1"/>
    <col min="4116" max="4116" width="12.3984375" style="12" customWidth="1"/>
    <col min="4117" max="4117" width="18.59765625" style="12" customWidth="1"/>
    <col min="4118" max="4119" width="12.3984375" style="12" customWidth="1"/>
    <col min="4120" max="4352" width="12.3984375" style="12"/>
    <col min="4353" max="4354" width="12.3984375" style="12" customWidth="1"/>
    <col min="4355" max="4355" width="23.3984375" style="12" bestFit="1" customWidth="1"/>
    <col min="4356" max="4356" width="11" style="12" bestFit="1" customWidth="1"/>
    <col min="4357" max="4357" width="12.3984375" style="12" customWidth="1"/>
    <col min="4358" max="4358" width="23.3984375" style="12" bestFit="1" customWidth="1"/>
    <col min="4359" max="4359" width="11" style="12" bestFit="1" customWidth="1"/>
    <col min="4360" max="4360" width="12.3984375" style="12" customWidth="1"/>
    <col min="4361" max="4361" width="23.3984375" style="12" bestFit="1" customWidth="1"/>
    <col min="4362" max="4362" width="11" style="12" bestFit="1" customWidth="1"/>
    <col min="4363" max="4363" width="12.3984375" style="12" customWidth="1"/>
    <col min="4364" max="4364" width="23.3984375" style="12" bestFit="1" customWidth="1"/>
    <col min="4365" max="4365" width="11" style="12" bestFit="1" customWidth="1"/>
    <col min="4366" max="4366" width="12.3984375" style="12" customWidth="1"/>
    <col min="4367" max="4367" width="23.3984375" style="12" bestFit="1" customWidth="1"/>
    <col min="4368" max="4368" width="11" style="12" bestFit="1" customWidth="1"/>
    <col min="4369" max="4369" width="12.3984375" style="12" customWidth="1"/>
    <col min="4370" max="4370" width="23.3984375" style="12" bestFit="1" customWidth="1"/>
    <col min="4371" max="4371" width="11" style="12" bestFit="1" customWidth="1"/>
    <col min="4372" max="4372" width="12.3984375" style="12" customWidth="1"/>
    <col min="4373" max="4373" width="18.59765625" style="12" customWidth="1"/>
    <col min="4374" max="4375" width="12.3984375" style="12" customWidth="1"/>
    <col min="4376" max="4608" width="12.3984375" style="12"/>
    <col min="4609" max="4610" width="12.3984375" style="12" customWidth="1"/>
    <col min="4611" max="4611" width="23.3984375" style="12" bestFit="1" customWidth="1"/>
    <col min="4612" max="4612" width="11" style="12" bestFit="1" customWidth="1"/>
    <col min="4613" max="4613" width="12.3984375" style="12" customWidth="1"/>
    <col min="4614" max="4614" width="23.3984375" style="12" bestFit="1" customWidth="1"/>
    <col min="4615" max="4615" width="11" style="12" bestFit="1" customWidth="1"/>
    <col min="4616" max="4616" width="12.3984375" style="12" customWidth="1"/>
    <col min="4617" max="4617" width="23.3984375" style="12" bestFit="1" customWidth="1"/>
    <col min="4618" max="4618" width="11" style="12" bestFit="1" customWidth="1"/>
    <col min="4619" max="4619" width="12.3984375" style="12" customWidth="1"/>
    <col min="4620" max="4620" width="23.3984375" style="12" bestFit="1" customWidth="1"/>
    <col min="4621" max="4621" width="11" style="12" bestFit="1" customWidth="1"/>
    <col min="4622" max="4622" width="12.3984375" style="12" customWidth="1"/>
    <col min="4623" max="4623" width="23.3984375" style="12" bestFit="1" customWidth="1"/>
    <col min="4624" max="4624" width="11" style="12" bestFit="1" customWidth="1"/>
    <col min="4625" max="4625" width="12.3984375" style="12" customWidth="1"/>
    <col min="4626" max="4626" width="23.3984375" style="12" bestFit="1" customWidth="1"/>
    <col min="4627" max="4627" width="11" style="12" bestFit="1" customWidth="1"/>
    <col min="4628" max="4628" width="12.3984375" style="12" customWidth="1"/>
    <col min="4629" max="4629" width="18.59765625" style="12" customWidth="1"/>
    <col min="4630" max="4631" width="12.3984375" style="12" customWidth="1"/>
    <col min="4632" max="4864" width="12.3984375" style="12"/>
    <col min="4865" max="4866" width="12.3984375" style="12" customWidth="1"/>
    <col min="4867" max="4867" width="23.3984375" style="12" bestFit="1" customWidth="1"/>
    <col min="4868" max="4868" width="11" style="12" bestFit="1" customWidth="1"/>
    <col min="4869" max="4869" width="12.3984375" style="12" customWidth="1"/>
    <col min="4870" max="4870" width="23.3984375" style="12" bestFit="1" customWidth="1"/>
    <col min="4871" max="4871" width="11" style="12" bestFit="1" customWidth="1"/>
    <col min="4872" max="4872" width="12.3984375" style="12" customWidth="1"/>
    <col min="4873" max="4873" width="23.3984375" style="12" bestFit="1" customWidth="1"/>
    <col min="4874" max="4874" width="11" style="12" bestFit="1" customWidth="1"/>
    <col min="4875" max="4875" width="12.3984375" style="12" customWidth="1"/>
    <col min="4876" max="4876" width="23.3984375" style="12" bestFit="1" customWidth="1"/>
    <col min="4877" max="4877" width="11" style="12" bestFit="1" customWidth="1"/>
    <col min="4878" max="4878" width="12.3984375" style="12" customWidth="1"/>
    <col min="4879" max="4879" width="23.3984375" style="12" bestFit="1" customWidth="1"/>
    <col min="4880" max="4880" width="11" style="12" bestFit="1" customWidth="1"/>
    <col min="4881" max="4881" width="12.3984375" style="12" customWidth="1"/>
    <col min="4882" max="4882" width="23.3984375" style="12" bestFit="1" customWidth="1"/>
    <col min="4883" max="4883" width="11" style="12" bestFit="1" customWidth="1"/>
    <col min="4884" max="4884" width="12.3984375" style="12" customWidth="1"/>
    <col min="4885" max="4885" width="18.59765625" style="12" customWidth="1"/>
    <col min="4886" max="4887" width="12.3984375" style="12" customWidth="1"/>
    <col min="4888" max="5120" width="12.3984375" style="12"/>
    <col min="5121" max="5122" width="12.3984375" style="12" customWidth="1"/>
    <col min="5123" max="5123" width="23.3984375" style="12" bestFit="1" customWidth="1"/>
    <col min="5124" max="5124" width="11" style="12" bestFit="1" customWidth="1"/>
    <col min="5125" max="5125" width="12.3984375" style="12" customWidth="1"/>
    <col min="5126" max="5126" width="23.3984375" style="12" bestFit="1" customWidth="1"/>
    <col min="5127" max="5127" width="11" style="12" bestFit="1" customWidth="1"/>
    <col min="5128" max="5128" width="12.3984375" style="12" customWidth="1"/>
    <col min="5129" max="5129" width="23.3984375" style="12" bestFit="1" customWidth="1"/>
    <col min="5130" max="5130" width="11" style="12" bestFit="1" customWidth="1"/>
    <col min="5131" max="5131" width="12.3984375" style="12" customWidth="1"/>
    <col min="5132" max="5132" width="23.3984375" style="12" bestFit="1" customWidth="1"/>
    <col min="5133" max="5133" width="11" style="12" bestFit="1" customWidth="1"/>
    <col min="5134" max="5134" width="12.3984375" style="12" customWidth="1"/>
    <col min="5135" max="5135" width="23.3984375" style="12" bestFit="1" customWidth="1"/>
    <col min="5136" max="5136" width="11" style="12" bestFit="1" customWidth="1"/>
    <col min="5137" max="5137" width="12.3984375" style="12" customWidth="1"/>
    <col min="5138" max="5138" width="23.3984375" style="12" bestFit="1" customWidth="1"/>
    <col min="5139" max="5139" width="11" style="12" bestFit="1" customWidth="1"/>
    <col min="5140" max="5140" width="12.3984375" style="12" customWidth="1"/>
    <col min="5141" max="5141" width="18.59765625" style="12" customWidth="1"/>
    <col min="5142" max="5143" width="12.3984375" style="12" customWidth="1"/>
    <col min="5144" max="5376" width="12.3984375" style="12"/>
    <col min="5377" max="5378" width="12.3984375" style="12" customWidth="1"/>
    <col min="5379" max="5379" width="23.3984375" style="12" bestFit="1" customWidth="1"/>
    <col min="5380" max="5380" width="11" style="12" bestFit="1" customWidth="1"/>
    <col min="5381" max="5381" width="12.3984375" style="12" customWidth="1"/>
    <col min="5382" max="5382" width="23.3984375" style="12" bestFit="1" customWidth="1"/>
    <col min="5383" max="5383" width="11" style="12" bestFit="1" customWidth="1"/>
    <col min="5384" max="5384" width="12.3984375" style="12" customWidth="1"/>
    <col min="5385" max="5385" width="23.3984375" style="12" bestFit="1" customWidth="1"/>
    <col min="5386" max="5386" width="11" style="12" bestFit="1" customWidth="1"/>
    <col min="5387" max="5387" width="12.3984375" style="12" customWidth="1"/>
    <col min="5388" max="5388" width="23.3984375" style="12" bestFit="1" customWidth="1"/>
    <col min="5389" max="5389" width="11" style="12" bestFit="1" customWidth="1"/>
    <col min="5390" max="5390" width="12.3984375" style="12" customWidth="1"/>
    <col min="5391" max="5391" width="23.3984375" style="12" bestFit="1" customWidth="1"/>
    <col min="5392" max="5392" width="11" style="12" bestFit="1" customWidth="1"/>
    <col min="5393" max="5393" width="12.3984375" style="12" customWidth="1"/>
    <col min="5394" max="5394" width="23.3984375" style="12" bestFit="1" customWidth="1"/>
    <col min="5395" max="5395" width="11" style="12" bestFit="1" customWidth="1"/>
    <col min="5396" max="5396" width="12.3984375" style="12" customWidth="1"/>
    <col min="5397" max="5397" width="18.59765625" style="12" customWidth="1"/>
    <col min="5398" max="5399" width="12.3984375" style="12" customWidth="1"/>
    <col min="5400" max="5632" width="12.3984375" style="12"/>
    <col min="5633" max="5634" width="12.3984375" style="12" customWidth="1"/>
    <col min="5635" max="5635" width="23.3984375" style="12" bestFit="1" customWidth="1"/>
    <col min="5636" max="5636" width="11" style="12" bestFit="1" customWidth="1"/>
    <col min="5637" max="5637" width="12.3984375" style="12" customWidth="1"/>
    <col min="5638" max="5638" width="23.3984375" style="12" bestFit="1" customWidth="1"/>
    <col min="5639" max="5639" width="11" style="12" bestFit="1" customWidth="1"/>
    <col min="5640" max="5640" width="12.3984375" style="12" customWidth="1"/>
    <col min="5641" max="5641" width="23.3984375" style="12" bestFit="1" customWidth="1"/>
    <col min="5642" max="5642" width="11" style="12" bestFit="1" customWidth="1"/>
    <col min="5643" max="5643" width="12.3984375" style="12" customWidth="1"/>
    <col min="5644" max="5644" width="23.3984375" style="12" bestFit="1" customWidth="1"/>
    <col min="5645" max="5645" width="11" style="12" bestFit="1" customWidth="1"/>
    <col min="5646" max="5646" width="12.3984375" style="12" customWidth="1"/>
    <col min="5647" max="5647" width="23.3984375" style="12" bestFit="1" customWidth="1"/>
    <col min="5648" max="5648" width="11" style="12" bestFit="1" customWidth="1"/>
    <col min="5649" max="5649" width="12.3984375" style="12" customWidth="1"/>
    <col min="5650" max="5650" width="23.3984375" style="12" bestFit="1" customWidth="1"/>
    <col min="5651" max="5651" width="11" style="12" bestFit="1" customWidth="1"/>
    <col min="5652" max="5652" width="12.3984375" style="12" customWidth="1"/>
    <col min="5653" max="5653" width="18.59765625" style="12" customWidth="1"/>
    <col min="5654" max="5655" width="12.3984375" style="12" customWidth="1"/>
    <col min="5656" max="5888" width="12.3984375" style="12"/>
    <col min="5889" max="5890" width="12.3984375" style="12" customWidth="1"/>
    <col min="5891" max="5891" width="23.3984375" style="12" bestFit="1" customWidth="1"/>
    <col min="5892" max="5892" width="11" style="12" bestFit="1" customWidth="1"/>
    <col min="5893" max="5893" width="12.3984375" style="12" customWidth="1"/>
    <col min="5894" max="5894" width="23.3984375" style="12" bestFit="1" customWidth="1"/>
    <col min="5895" max="5895" width="11" style="12" bestFit="1" customWidth="1"/>
    <col min="5896" max="5896" width="12.3984375" style="12" customWidth="1"/>
    <col min="5897" max="5897" width="23.3984375" style="12" bestFit="1" customWidth="1"/>
    <col min="5898" max="5898" width="11" style="12" bestFit="1" customWidth="1"/>
    <col min="5899" max="5899" width="12.3984375" style="12" customWidth="1"/>
    <col min="5900" max="5900" width="23.3984375" style="12" bestFit="1" customWidth="1"/>
    <col min="5901" max="5901" width="11" style="12" bestFit="1" customWidth="1"/>
    <col min="5902" max="5902" width="12.3984375" style="12" customWidth="1"/>
    <col min="5903" max="5903" width="23.3984375" style="12" bestFit="1" customWidth="1"/>
    <col min="5904" max="5904" width="11" style="12" bestFit="1" customWidth="1"/>
    <col min="5905" max="5905" width="12.3984375" style="12" customWidth="1"/>
    <col min="5906" max="5906" width="23.3984375" style="12" bestFit="1" customWidth="1"/>
    <col min="5907" max="5907" width="11" style="12" bestFit="1" customWidth="1"/>
    <col min="5908" max="5908" width="12.3984375" style="12" customWidth="1"/>
    <col min="5909" max="5909" width="18.59765625" style="12" customWidth="1"/>
    <col min="5910" max="5911" width="12.3984375" style="12" customWidth="1"/>
    <col min="5912" max="6144" width="12.3984375" style="12"/>
    <col min="6145" max="6146" width="12.3984375" style="12" customWidth="1"/>
    <col min="6147" max="6147" width="23.3984375" style="12" bestFit="1" customWidth="1"/>
    <col min="6148" max="6148" width="11" style="12" bestFit="1" customWidth="1"/>
    <col min="6149" max="6149" width="12.3984375" style="12" customWidth="1"/>
    <col min="6150" max="6150" width="23.3984375" style="12" bestFit="1" customWidth="1"/>
    <col min="6151" max="6151" width="11" style="12" bestFit="1" customWidth="1"/>
    <col min="6152" max="6152" width="12.3984375" style="12" customWidth="1"/>
    <col min="6153" max="6153" width="23.3984375" style="12" bestFit="1" customWidth="1"/>
    <col min="6154" max="6154" width="11" style="12" bestFit="1" customWidth="1"/>
    <col min="6155" max="6155" width="12.3984375" style="12" customWidth="1"/>
    <col min="6156" max="6156" width="23.3984375" style="12" bestFit="1" customWidth="1"/>
    <col min="6157" max="6157" width="11" style="12" bestFit="1" customWidth="1"/>
    <col min="6158" max="6158" width="12.3984375" style="12" customWidth="1"/>
    <col min="6159" max="6159" width="23.3984375" style="12" bestFit="1" customWidth="1"/>
    <col min="6160" max="6160" width="11" style="12" bestFit="1" customWidth="1"/>
    <col min="6161" max="6161" width="12.3984375" style="12" customWidth="1"/>
    <col min="6162" max="6162" width="23.3984375" style="12" bestFit="1" customWidth="1"/>
    <col min="6163" max="6163" width="11" style="12" bestFit="1" customWidth="1"/>
    <col min="6164" max="6164" width="12.3984375" style="12" customWidth="1"/>
    <col min="6165" max="6165" width="18.59765625" style="12" customWidth="1"/>
    <col min="6166" max="6167" width="12.3984375" style="12" customWidth="1"/>
    <col min="6168" max="6400" width="12.3984375" style="12"/>
    <col min="6401" max="6402" width="12.3984375" style="12" customWidth="1"/>
    <col min="6403" max="6403" width="23.3984375" style="12" bestFit="1" customWidth="1"/>
    <col min="6404" max="6404" width="11" style="12" bestFit="1" customWidth="1"/>
    <col min="6405" max="6405" width="12.3984375" style="12" customWidth="1"/>
    <col min="6406" max="6406" width="23.3984375" style="12" bestFit="1" customWidth="1"/>
    <col min="6407" max="6407" width="11" style="12" bestFit="1" customWidth="1"/>
    <col min="6408" max="6408" width="12.3984375" style="12" customWidth="1"/>
    <col min="6409" max="6409" width="23.3984375" style="12" bestFit="1" customWidth="1"/>
    <col min="6410" max="6410" width="11" style="12" bestFit="1" customWidth="1"/>
    <col min="6411" max="6411" width="12.3984375" style="12" customWidth="1"/>
    <col min="6412" max="6412" width="23.3984375" style="12" bestFit="1" customWidth="1"/>
    <col min="6413" max="6413" width="11" style="12" bestFit="1" customWidth="1"/>
    <col min="6414" max="6414" width="12.3984375" style="12" customWidth="1"/>
    <col min="6415" max="6415" width="23.3984375" style="12" bestFit="1" customWidth="1"/>
    <col min="6416" max="6416" width="11" style="12" bestFit="1" customWidth="1"/>
    <col min="6417" max="6417" width="12.3984375" style="12" customWidth="1"/>
    <col min="6418" max="6418" width="23.3984375" style="12" bestFit="1" customWidth="1"/>
    <col min="6419" max="6419" width="11" style="12" bestFit="1" customWidth="1"/>
    <col min="6420" max="6420" width="12.3984375" style="12" customWidth="1"/>
    <col min="6421" max="6421" width="18.59765625" style="12" customWidth="1"/>
    <col min="6422" max="6423" width="12.3984375" style="12" customWidth="1"/>
    <col min="6424" max="6656" width="12.3984375" style="12"/>
    <col min="6657" max="6658" width="12.3984375" style="12" customWidth="1"/>
    <col min="6659" max="6659" width="23.3984375" style="12" bestFit="1" customWidth="1"/>
    <col min="6660" max="6660" width="11" style="12" bestFit="1" customWidth="1"/>
    <col min="6661" max="6661" width="12.3984375" style="12" customWidth="1"/>
    <col min="6662" max="6662" width="23.3984375" style="12" bestFit="1" customWidth="1"/>
    <col min="6663" max="6663" width="11" style="12" bestFit="1" customWidth="1"/>
    <col min="6664" max="6664" width="12.3984375" style="12" customWidth="1"/>
    <col min="6665" max="6665" width="23.3984375" style="12" bestFit="1" customWidth="1"/>
    <col min="6666" max="6666" width="11" style="12" bestFit="1" customWidth="1"/>
    <col min="6667" max="6667" width="12.3984375" style="12" customWidth="1"/>
    <col min="6668" max="6668" width="23.3984375" style="12" bestFit="1" customWidth="1"/>
    <col min="6669" max="6669" width="11" style="12" bestFit="1" customWidth="1"/>
    <col min="6670" max="6670" width="12.3984375" style="12" customWidth="1"/>
    <col min="6671" max="6671" width="23.3984375" style="12" bestFit="1" customWidth="1"/>
    <col min="6672" max="6672" width="11" style="12" bestFit="1" customWidth="1"/>
    <col min="6673" max="6673" width="12.3984375" style="12" customWidth="1"/>
    <col min="6674" max="6674" width="23.3984375" style="12" bestFit="1" customWidth="1"/>
    <col min="6675" max="6675" width="11" style="12" bestFit="1" customWidth="1"/>
    <col min="6676" max="6676" width="12.3984375" style="12" customWidth="1"/>
    <col min="6677" max="6677" width="18.59765625" style="12" customWidth="1"/>
    <col min="6678" max="6679" width="12.3984375" style="12" customWidth="1"/>
    <col min="6680" max="6912" width="12.3984375" style="12"/>
    <col min="6913" max="6914" width="12.3984375" style="12" customWidth="1"/>
    <col min="6915" max="6915" width="23.3984375" style="12" bestFit="1" customWidth="1"/>
    <col min="6916" max="6916" width="11" style="12" bestFit="1" customWidth="1"/>
    <col min="6917" max="6917" width="12.3984375" style="12" customWidth="1"/>
    <col min="6918" max="6918" width="23.3984375" style="12" bestFit="1" customWidth="1"/>
    <col min="6919" max="6919" width="11" style="12" bestFit="1" customWidth="1"/>
    <col min="6920" max="6920" width="12.3984375" style="12" customWidth="1"/>
    <col min="6921" max="6921" width="23.3984375" style="12" bestFit="1" customWidth="1"/>
    <col min="6922" max="6922" width="11" style="12" bestFit="1" customWidth="1"/>
    <col min="6923" max="6923" width="12.3984375" style="12" customWidth="1"/>
    <col min="6924" max="6924" width="23.3984375" style="12" bestFit="1" customWidth="1"/>
    <col min="6925" max="6925" width="11" style="12" bestFit="1" customWidth="1"/>
    <col min="6926" max="6926" width="12.3984375" style="12" customWidth="1"/>
    <col min="6927" max="6927" width="23.3984375" style="12" bestFit="1" customWidth="1"/>
    <col min="6928" max="6928" width="11" style="12" bestFit="1" customWidth="1"/>
    <col min="6929" max="6929" width="12.3984375" style="12" customWidth="1"/>
    <col min="6930" max="6930" width="23.3984375" style="12" bestFit="1" customWidth="1"/>
    <col min="6931" max="6931" width="11" style="12" bestFit="1" customWidth="1"/>
    <col min="6932" max="6932" width="12.3984375" style="12" customWidth="1"/>
    <col min="6933" max="6933" width="18.59765625" style="12" customWidth="1"/>
    <col min="6934" max="6935" width="12.3984375" style="12" customWidth="1"/>
    <col min="6936" max="7168" width="12.3984375" style="12"/>
    <col min="7169" max="7170" width="12.3984375" style="12" customWidth="1"/>
    <col min="7171" max="7171" width="23.3984375" style="12" bestFit="1" customWidth="1"/>
    <col min="7172" max="7172" width="11" style="12" bestFit="1" customWidth="1"/>
    <col min="7173" max="7173" width="12.3984375" style="12" customWidth="1"/>
    <col min="7174" max="7174" width="23.3984375" style="12" bestFit="1" customWidth="1"/>
    <col min="7175" max="7175" width="11" style="12" bestFit="1" customWidth="1"/>
    <col min="7176" max="7176" width="12.3984375" style="12" customWidth="1"/>
    <col min="7177" max="7177" width="23.3984375" style="12" bestFit="1" customWidth="1"/>
    <col min="7178" max="7178" width="11" style="12" bestFit="1" customWidth="1"/>
    <col min="7179" max="7179" width="12.3984375" style="12" customWidth="1"/>
    <col min="7180" max="7180" width="23.3984375" style="12" bestFit="1" customWidth="1"/>
    <col min="7181" max="7181" width="11" style="12" bestFit="1" customWidth="1"/>
    <col min="7182" max="7182" width="12.3984375" style="12" customWidth="1"/>
    <col min="7183" max="7183" width="23.3984375" style="12" bestFit="1" customWidth="1"/>
    <col min="7184" max="7184" width="11" style="12" bestFit="1" customWidth="1"/>
    <col min="7185" max="7185" width="12.3984375" style="12" customWidth="1"/>
    <col min="7186" max="7186" width="23.3984375" style="12" bestFit="1" customWidth="1"/>
    <col min="7187" max="7187" width="11" style="12" bestFit="1" customWidth="1"/>
    <col min="7188" max="7188" width="12.3984375" style="12" customWidth="1"/>
    <col min="7189" max="7189" width="18.59765625" style="12" customWidth="1"/>
    <col min="7190" max="7191" width="12.3984375" style="12" customWidth="1"/>
    <col min="7192" max="7424" width="12.3984375" style="12"/>
    <col min="7425" max="7426" width="12.3984375" style="12" customWidth="1"/>
    <col min="7427" max="7427" width="23.3984375" style="12" bestFit="1" customWidth="1"/>
    <col min="7428" max="7428" width="11" style="12" bestFit="1" customWidth="1"/>
    <col min="7429" max="7429" width="12.3984375" style="12" customWidth="1"/>
    <col min="7430" max="7430" width="23.3984375" style="12" bestFit="1" customWidth="1"/>
    <col min="7431" max="7431" width="11" style="12" bestFit="1" customWidth="1"/>
    <col min="7432" max="7432" width="12.3984375" style="12" customWidth="1"/>
    <col min="7433" max="7433" width="23.3984375" style="12" bestFit="1" customWidth="1"/>
    <col min="7434" max="7434" width="11" style="12" bestFit="1" customWidth="1"/>
    <col min="7435" max="7435" width="12.3984375" style="12" customWidth="1"/>
    <col min="7436" max="7436" width="23.3984375" style="12" bestFit="1" customWidth="1"/>
    <col min="7437" max="7437" width="11" style="12" bestFit="1" customWidth="1"/>
    <col min="7438" max="7438" width="12.3984375" style="12" customWidth="1"/>
    <col min="7439" max="7439" width="23.3984375" style="12" bestFit="1" customWidth="1"/>
    <col min="7440" max="7440" width="11" style="12" bestFit="1" customWidth="1"/>
    <col min="7441" max="7441" width="12.3984375" style="12" customWidth="1"/>
    <col min="7442" max="7442" width="23.3984375" style="12" bestFit="1" customWidth="1"/>
    <col min="7443" max="7443" width="11" style="12" bestFit="1" customWidth="1"/>
    <col min="7444" max="7444" width="12.3984375" style="12" customWidth="1"/>
    <col min="7445" max="7445" width="18.59765625" style="12" customWidth="1"/>
    <col min="7446" max="7447" width="12.3984375" style="12" customWidth="1"/>
    <col min="7448" max="7680" width="12.3984375" style="12"/>
    <col min="7681" max="7682" width="12.3984375" style="12" customWidth="1"/>
    <col min="7683" max="7683" width="23.3984375" style="12" bestFit="1" customWidth="1"/>
    <col min="7684" max="7684" width="11" style="12" bestFit="1" customWidth="1"/>
    <col min="7685" max="7685" width="12.3984375" style="12" customWidth="1"/>
    <col min="7686" max="7686" width="23.3984375" style="12" bestFit="1" customWidth="1"/>
    <col min="7687" max="7687" width="11" style="12" bestFit="1" customWidth="1"/>
    <col min="7688" max="7688" width="12.3984375" style="12" customWidth="1"/>
    <col min="7689" max="7689" width="23.3984375" style="12" bestFit="1" customWidth="1"/>
    <col min="7690" max="7690" width="11" style="12" bestFit="1" customWidth="1"/>
    <col min="7691" max="7691" width="12.3984375" style="12" customWidth="1"/>
    <col min="7692" max="7692" width="23.3984375" style="12" bestFit="1" customWidth="1"/>
    <col min="7693" max="7693" width="11" style="12" bestFit="1" customWidth="1"/>
    <col min="7694" max="7694" width="12.3984375" style="12" customWidth="1"/>
    <col min="7695" max="7695" width="23.3984375" style="12" bestFit="1" customWidth="1"/>
    <col min="7696" max="7696" width="11" style="12" bestFit="1" customWidth="1"/>
    <col min="7697" max="7697" width="12.3984375" style="12" customWidth="1"/>
    <col min="7698" max="7698" width="23.3984375" style="12" bestFit="1" customWidth="1"/>
    <col min="7699" max="7699" width="11" style="12" bestFit="1" customWidth="1"/>
    <col min="7700" max="7700" width="12.3984375" style="12" customWidth="1"/>
    <col min="7701" max="7701" width="18.59765625" style="12" customWidth="1"/>
    <col min="7702" max="7703" width="12.3984375" style="12" customWidth="1"/>
    <col min="7704" max="7936" width="12.3984375" style="12"/>
    <col min="7937" max="7938" width="12.3984375" style="12" customWidth="1"/>
    <col min="7939" max="7939" width="23.3984375" style="12" bestFit="1" customWidth="1"/>
    <col min="7940" max="7940" width="11" style="12" bestFit="1" customWidth="1"/>
    <col min="7941" max="7941" width="12.3984375" style="12" customWidth="1"/>
    <col min="7942" max="7942" width="23.3984375" style="12" bestFit="1" customWidth="1"/>
    <col min="7943" max="7943" width="11" style="12" bestFit="1" customWidth="1"/>
    <col min="7944" max="7944" width="12.3984375" style="12" customWidth="1"/>
    <col min="7945" max="7945" width="23.3984375" style="12" bestFit="1" customWidth="1"/>
    <col min="7946" max="7946" width="11" style="12" bestFit="1" customWidth="1"/>
    <col min="7947" max="7947" width="12.3984375" style="12" customWidth="1"/>
    <col min="7948" max="7948" width="23.3984375" style="12" bestFit="1" customWidth="1"/>
    <col min="7949" max="7949" width="11" style="12" bestFit="1" customWidth="1"/>
    <col min="7950" max="7950" width="12.3984375" style="12" customWidth="1"/>
    <col min="7951" max="7951" width="23.3984375" style="12" bestFit="1" customWidth="1"/>
    <col min="7952" max="7952" width="11" style="12" bestFit="1" customWidth="1"/>
    <col min="7953" max="7953" width="12.3984375" style="12" customWidth="1"/>
    <col min="7954" max="7954" width="23.3984375" style="12" bestFit="1" customWidth="1"/>
    <col min="7955" max="7955" width="11" style="12" bestFit="1" customWidth="1"/>
    <col min="7956" max="7956" width="12.3984375" style="12" customWidth="1"/>
    <col min="7957" max="7957" width="18.59765625" style="12" customWidth="1"/>
    <col min="7958" max="7959" width="12.3984375" style="12" customWidth="1"/>
    <col min="7960" max="8192" width="12.3984375" style="12"/>
    <col min="8193" max="8194" width="12.3984375" style="12" customWidth="1"/>
    <col min="8195" max="8195" width="23.3984375" style="12" bestFit="1" customWidth="1"/>
    <col min="8196" max="8196" width="11" style="12" bestFit="1" customWidth="1"/>
    <col min="8197" max="8197" width="12.3984375" style="12" customWidth="1"/>
    <col min="8198" max="8198" width="23.3984375" style="12" bestFit="1" customWidth="1"/>
    <col min="8199" max="8199" width="11" style="12" bestFit="1" customWidth="1"/>
    <col min="8200" max="8200" width="12.3984375" style="12" customWidth="1"/>
    <col min="8201" max="8201" width="23.3984375" style="12" bestFit="1" customWidth="1"/>
    <col min="8202" max="8202" width="11" style="12" bestFit="1" customWidth="1"/>
    <col min="8203" max="8203" width="12.3984375" style="12" customWidth="1"/>
    <col min="8204" max="8204" width="23.3984375" style="12" bestFit="1" customWidth="1"/>
    <col min="8205" max="8205" width="11" style="12" bestFit="1" customWidth="1"/>
    <col min="8206" max="8206" width="12.3984375" style="12" customWidth="1"/>
    <col min="8207" max="8207" width="23.3984375" style="12" bestFit="1" customWidth="1"/>
    <col min="8208" max="8208" width="11" style="12" bestFit="1" customWidth="1"/>
    <col min="8209" max="8209" width="12.3984375" style="12" customWidth="1"/>
    <col min="8210" max="8210" width="23.3984375" style="12" bestFit="1" customWidth="1"/>
    <col min="8211" max="8211" width="11" style="12" bestFit="1" customWidth="1"/>
    <col min="8212" max="8212" width="12.3984375" style="12" customWidth="1"/>
    <col min="8213" max="8213" width="18.59765625" style="12" customWidth="1"/>
    <col min="8214" max="8215" width="12.3984375" style="12" customWidth="1"/>
    <col min="8216" max="8448" width="12.3984375" style="12"/>
    <col min="8449" max="8450" width="12.3984375" style="12" customWidth="1"/>
    <col min="8451" max="8451" width="23.3984375" style="12" bestFit="1" customWidth="1"/>
    <col min="8452" max="8452" width="11" style="12" bestFit="1" customWidth="1"/>
    <col min="8453" max="8453" width="12.3984375" style="12" customWidth="1"/>
    <col min="8454" max="8454" width="23.3984375" style="12" bestFit="1" customWidth="1"/>
    <col min="8455" max="8455" width="11" style="12" bestFit="1" customWidth="1"/>
    <col min="8456" max="8456" width="12.3984375" style="12" customWidth="1"/>
    <col min="8457" max="8457" width="23.3984375" style="12" bestFit="1" customWidth="1"/>
    <col min="8458" max="8458" width="11" style="12" bestFit="1" customWidth="1"/>
    <col min="8459" max="8459" width="12.3984375" style="12" customWidth="1"/>
    <col min="8460" max="8460" width="23.3984375" style="12" bestFit="1" customWidth="1"/>
    <col min="8461" max="8461" width="11" style="12" bestFit="1" customWidth="1"/>
    <col min="8462" max="8462" width="12.3984375" style="12" customWidth="1"/>
    <col min="8463" max="8463" width="23.3984375" style="12" bestFit="1" customWidth="1"/>
    <col min="8464" max="8464" width="11" style="12" bestFit="1" customWidth="1"/>
    <col min="8465" max="8465" width="12.3984375" style="12" customWidth="1"/>
    <col min="8466" max="8466" width="23.3984375" style="12" bestFit="1" customWidth="1"/>
    <col min="8467" max="8467" width="11" style="12" bestFit="1" customWidth="1"/>
    <col min="8468" max="8468" width="12.3984375" style="12" customWidth="1"/>
    <col min="8469" max="8469" width="18.59765625" style="12" customWidth="1"/>
    <col min="8470" max="8471" width="12.3984375" style="12" customWidth="1"/>
    <col min="8472" max="8704" width="12.3984375" style="12"/>
    <col min="8705" max="8706" width="12.3984375" style="12" customWidth="1"/>
    <col min="8707" max="8707" width="23.3984375" style="12" bestFit="1" customWidth="1"/>
    <col min="8708" max="8708" width="11" style="12" bestFit="1" customWidth="1"/>
    <col min="8709" max="8709" width="12.3984375" style="12" customWidth="1"/>
    <col min="8710" max="8710" width="23.3984375" style="12" bestFit="1" customWidth="1"/>
    <col min="8711" max="8711" width="11" style="12" bestFit="1" customWidth="1"/>
    <col min="8712" max="8712" width="12.3984375" style="12" customWidth="1"/>
    <col min="8713" max="8713" width="23.3984375" style="12" bestFit="1" customWidth="1"/>
    <col min="8714" max="8714" width="11" style="12" bestFit="1" customWidth="1"/>
    <col min="8715" max="8715" width="12.3984375" style="12" customWidth="1"/>
    <col min="8716" max="8716" width="23.3984375" style="12" bestFit="1" customWidth="1"/>
    <col min="8717" max="8717" width="11" style="12" bestFit="1" customWidth="1"/>
    <col min="8718" max="8718" width="12.3984375" style="12" customWidth="1"/>
    <col min="8719" max="8719" width="23.3984375" style="12" bestFit="1" customWidth="1"/>
    <col min="8720" max="8720" width="11" style="12" bestFit="1" customWidth="1"/>
    <col min="8721" max="8721" width="12.3984375" style="12" customWidth="1"/>
    <col min="8722" max="8722" width="23.3984375" style="12" bestFit="1" customWidth="1"/>
    <col min="8723" max="8723" width="11" style="12" bestFit="1" customWidth="1"/>
    <col min="8724" max="8724" width="12.3984375" style="12" customWidth="1"/>
    <col min="8725" max="8725" width="18.59765625" style="12" customWidth="1"/>
    <col min="8726" max="8727" width="12.3984375" style="12" customWidth="1"/>
    <col min="8728" max="8960" width="12.3984375" style="12"/>
    <col min="8961" max="8962" width="12.3984375" style="12" customWidth="1"/>
    <col min="8963" max="8963" width="23.3984375" style="12" bestFit="1" customWidth="1"/>
    <col min="8964" max="8964" width="11" style="12" bestFit="1" customWidth="1"/>
    <col min="8965" max="8965" width="12.3984375" style="12" customWidth="1"/>
    <col min="8966" max="8966" width="23.3984375" style="12" bestFit="1" customWidth="1"/>
    <col min="8967" max="8967" width="11" style="12" bestFit="1" customWidth="1"/>
    <col min="8968" max="8968" width="12.3984375" style="12" customWidth="1"/>
    <col min="8969" max="8969" width="23.3984375" style="12" bestFit="1" customWidth="1"/>
    <col min="8970" max="8970" width="11" style="12" bestFit="1" customWidth="1"/>
    <col min="8971" max="8971" width="12.3984375" style="12" customWidth="1"/>
    <col min="8972" max="8972" width="23.3984375" style="12" bestFit="1" customWidth="1"/>
    <col min="8973" max="8973" width="11" style="12" bestFit="1" customWidth="1"/>
    <col min="8974" max="8974" width="12.3984375" style="12" customWidth="1"/>
    <col min="8975" max="8975" width="23.3984375" style="12" bestFit="1" customWidth="1"/>
    <col min="8976" max="8976" width="11" style="12" bestFit="1" customWidth="1"/>
    <col min="8977" max="8977" width="12.3984375" style="12" customWidth="1"/>
    <col min="8978" max="8978" width="23.3984375" style="12" bestFit="1" customWidth="1"/>
    <col min="8979" max="8979" width="11" style="12" bestFit="1" customWidth="1"/>
    <col min="8980" max="8980" width="12.3984375" style="12" customWidth="1"/>
    <col min="8981" max="8981" width="18.59765625" style="12" customWidth="1"/>
    <col min="8982" max="8983" width="12.3984375" style="12" customWidth="1"/>
    <col min="8984" max="9216" width="12.3984375" style="12"/>
    <col min="9217" max="9218" width="12.3984375" style="12" customWidth="1"/>
    <col min="9219" max="9219" width="23.3984375" style="12" bestFit="1" customWidth="1"/>
    <col min="9220" max="9220" width="11" style="12" bestFit="1" customWidth="1"/>
    <col min="9221" max="9221" width="12.3984375" style="12" customWidth="1"/>
    <col min="9222" max="9222" width="23.3984375" style="12" bestFit="1" customWidth="1"/>
    <col min="9223" max="9223" width="11" style="12" bestFit="1" customWidth="1"/>
    <col min="9224" max="9224" width="12.3984375" style="12" customWidth="1"/>
    <col min="9225" max="9225" width="23.3984375" style="12" bestFit="1" customWidth="1"/>
    <col min="9226" max="9226" width="11" style="12" bestFit="1" customWidth="1"/>
    <col min="9227" max="9227" width="12.3984375" style="12" customWidth="1"/>
    <col min="9228" max="9228" width="23.3984375" style="12" bestFit="1" customWidth="1"/>
    <col min="9229" max="9229" width="11" style="12" bestFit="1" customWidth="1"/>
    <col min="9230" max="9230" width="12.3984375" style="12" customWidth="1"/>
    <col min="9231" max="9231" width="23.3984375" style="12" bestFit="1" customWidth="1"/>
    <col min="9232" max="9232" width="11" style="12" bestFit="1" customWidth="1"/>
    <col min="9233" max="9233" width="12.3984375" style="12" customWidth="1"/>
    <col min="9234" max="9234" width="23.3984375" style="12" bestFit="1" customWidth="1"/>
    <col min="9235" max="9235" width="11" style="12" bestFit="1" customWidth="1"/>
    <col min="9236" max="9236" width="12.3984375" style="12" customWidth="1"/>
    <col min="9237" max="9237" width="18.59765625" style="12" customWidth="1"/>
    <col min="9238" max="9239" width="12.3984375" style="12" customWidth="1"/>
    <col min="9240" max="9472" width="12.3984375" style="12"/>
    <col min="9473" max="9474" width="12.3984375" style="12" customWidth="1"/>
    <col min="9475" max="9475" width="23.3984375" style="12" bestFit="1" customWidth="1"/>
    <col min="9476" max="9476" width="11" style="12" bestFit="1" customWidth="1"/>
    <col min="9477" max="9477" width="12.3984375" style="12" customWidth="1"/>
    <col min="9478" max="9478" width="23.3984375" style="12" bestFit="1" customWidth="1"/>
    <col min="9479" max="9479" width="11" style="12" bestFit="1" customWidth="1"/>
    <col min="9480" max="9480" width="12.3984375" style="12" customWidth="1"/>
    <col min="9481" max="9481" width="23.3984375" style="12" bestFit="1" customWidth="1"/>
    <col min="9482" max="9482" width="11" style="12" bestFit="1" customWidth="1"/>
    <col min="9483" max="9483" width="12.3984375" style="12" customWidth="1"/>
    <col min="9484" max="9484" width="23.3984375" style="12" bestFit="1" customWidth="1"/>
    <col min="9485" max="9485" width="11" style="12" bestFit="1" customWidth="1"/>
    <col min="9486" max="9486" width="12.3984375" style="12" customWidth="1"/>
    <col min="9487" max="9487" width="23.3984375" style="12" bestFit="1" customWidth="1"/>
    <col min="9488" max="9488" width="11" style="12" bestFit="1" customWidth="1"/>
    <col min="9489" max="9489" width="12.3984375" style="12" customWidth="1"/>
    <col min="9490" max="9490" width="23.3984375" style="12" bestFit="1" customWidth="1"/>
    <col min="9491" max="9491" width="11" style="12" bestFit="1" customWidth="1"/>
    <col min="9492" max="9492" width="12.3984375" style="12" customWidth="1"/>
    <col min="9493" max="9493" width="18.59765625" style="12" customWidth="1"/>
    <col min="9494" max="9495" width="12.3984375" style="12" customWidth="1"/>
    <col min="9496" max="9728" width="12.3984375" style="12"/>
    <col min="9729" max="9730" width="12.3984375" style="12" customWidth="1"/>
    <col min="9731" max="9731" width="23.3984375" style="12" bestFit="1" customWidth="1"/>
    <col min="9732" max="9732" width="11" style="12" bestFit="1" customWidth="1"/>
    <col min="9733" max="9733" width="12.3984375" style="12" customWidth="1"/>
    <col min="9734" max="9734" width="23.3984375" style="12" bestFit="1" customWidth="1"/>
    <col min="9735" max="9735" width="11" style="12" bestFit="1" customWidth="1"/>
    <col min="9736" max="9736" width="12.3984375" style="12" customWidth="1"/>
    <col min="9737" max="9737" width="23.3984375" style="12" bestFit="1" customWidth="1"/>
    <col min="9738" max="9738" width="11" style="12" bestFit="1" customWidth="1"/>
    <col min="9739" max="9739" width="12.3984375" style="12" customWidth="1"/>
    <col min="9740" max="9740" width="23.3984375" style="12" bestFit="1" customWidth="1"/>
    <col min="9741" max="9741" width="11" style="12" bestFit="1" customWidth="1"/>
    <col min="9742" max="9742" width="12.3984375" style="12" customWidth="1"/>
    <col min="9743" max="9743" width="23.3984375" style="12" bestFit="1" customWidth="1"/>
    <col min="9744" max="9744" width="11" style="12" bestFit="1" customWidth="1"/>
    <col min="9745" max="9745" width="12.3984375" style="12" customWidth="1"/>
    <col min="9746" max="9746" width="23.3984375" style="12" bestFit="1" customWidth="1"/>
    <col min="9747" max="9747" width="11" style="12" bestFit="1" customWidth="1"/>
    <col min="9748" max="9748" width="12.3984375" style="12" customWidth="1"/>
    <col min="9749" max="9749" width="18.59765625" style="12" customWidth="1"/>
    <col min="9750" max="9751" width="12.3984375" style="12" customWidth="1"/>
    <col min="9752" max="9984" width="12.3984375" style="12"/>
    <col min="9985" max="9986" width="12.3984375" style="12" customWidth="1"/>
    <col min="9987" max="9987" width="23.3984375" style="12" bestFit="1" customWidth="1"/>
    <col min="9988" max="9988" width="11" style="12" bestFit="1" customWidth="1"/>
    <col min="9989" max="9989" width="12.3984375" style="12" customWidth="1"/>
    <col min="9990" max="9990" width="23.3984375" style="12" bestFit="1" customWidth="1"/>
    <col min="9991" max="9991" width="11" style="12" bestFit="1" customWidth="1"/>
    <col min="9992" max="9992" width="12.3984375" style="12" customWidth="1"/>
    <col min="9993" max="9993" width="23.3984375" style="12" bestFit="1" customWidth="1"/>
    <col min="9994" max="9994" width="11" style="12" bestFit="1" customWidth="1"/>
    <col min="9995" max="9995" width="12.3984375" style="12" customWidth="1"/>
    <col min="9996" max="9996" width="23.3984375" style="12" bestFit="1" customWidth="1"/>
    <col min="9997" max="9997" width="11" style="12" bestFit="1" customWidth="1"/>
    <col min="9998" max="9998" width="12.3984375" style="12" customWidth="1"/>
    <col min="9999" max="9999" width="23.3984375" style="12" bestFit="1" customWidth="1"/>
    <col min="10000" max="10000" width="11" style="12" bestFit="1" customWidth="1"/>
    <col min="10001" max="10001" width="12.3984375" style="12" customWidth="1"/>
    <col min="10002" max="10002" width="23.3984375" style="12" bestFit="1" customWidth="1"/>
    <col min="10003" max="10003" width="11" style="12" bestFit="1" customWidth="1"/>
    <col min="10004" max="10004" width="12.3984375" style="12" customWidth="1"/>
    <col min="10005" max="10005" width="18.59765625" style="12" customWidth="1"/>
    <col min="10006" max="10007" width="12.3984375" style="12" customWidth="1"/>
    <col min="10008" max="10240" width="12.3984375" style="12"/>
    <col min="10241" max="10242" width="12.3984375" style="12" customWidth="1"/>
    <col min="10243" max="10243" width="23.3984375" style="12" bestFit="1" customWidth="1"/>
    <col min="10244" max="10244" width="11" style="12" bestFit="1" customWidth="1"/>
    <col min="10245" max="10245" width="12.3984375" style="12" customWidth="1"/>
    <col min="10246" max="10246" width="23.3984375" style="12" bestFit="1" customWidth="1"/>
    <col min="10247" max="10247" width="11" style="12" bestFit="1" customWidth="1"/>
    <col min="10248" max="10248" width="12.3984375" style="12" customWidth="1"/>
    <col min="10249" max="10249" width="23.3984375" style="12" bestFit="1" customWidth="1"/>
    <col min="10250" max="10250" width="11" style="12" bestFit="1" customWidth="1"/>
    <col min="10251" max="10251" width="12.3984375" style="12" customWidth="1"/>
    <col min="10252" max="10252" width="23.3984375" style="12" bestFit="1" customWidth="1"/>
    <col min="10253" max="10253" width="11" style="12" bestFit="1" customWidth="1"/>
    <col min="10254" max="10254" width="12.3984375" style="12" customWidth="1"/>
    <col min="10255" max="10255" width="23.3984375" style="12" bestFit="1" customWidth="1"/>
    <col min="10256" max="10256" width="11" style="12" bestFit="1" customWidth="1"/>
    <col min="10257" max="10257" width="12.3984375" style="12" customWidth="1"/>
    <col min="10258" max="10258" width="23.3984375" style="12" bestFit="1" customWidth="1"/>
    <col min="10259" max="10259" width="11" style="12" bestFit="1" customWidth="1"/>
    <col min="10260" max="10260" width="12.3984375" style="12" customWidth="1"/>
    <col min="10261" max="10261" width="18.59765625" style="12" customWidth="1"/>
    <col min="10262" max="10263" width="12.3984375" style="12" customWidth="1"/>
    <col min="10264" max="10496" width="12.3984375" style="12"/>
    <col min="10497" max="10498" width="12.3984375" style="12" customWidth="1"/>
    <col min="10499" max="10499" width="23.3984375" style="12" bestFit="1" customWidth="1"/>
    <col min="10500" max="10500" width="11" style="12" bestFit="1" customWidth="1"/>
    <col min="10501" max="10501" width="12.3984375" style="12" customWidth="1"/>
    <col min="10502" max="10502" width="23.3984375" style="12" bestFit="1" customWidth="1"/>
    <col min="10503" max="10503" width="11" style="12" bestFit="1" customWidth="1"/>
    <col min="10504" max="10504" width="12.3984375" style="12" customWidth="1"/>
    <col min="10505" max="10505" width="23.3984375" style="12" bestFit="1" customWidth="1"/>
    <col min="10506" max="10506" width="11" style="12" bestFit="1" customWidth="1"/>
    <col min="10507" max="10507" width="12.3984375" style="12" customWidth="1"/>
    <col min="10508" max="10508" width="23.3984375" style="12" bestFit="1" customWidth="1"/>
    <col min="10509" max="10509" width="11" style="12" bestFit="1" customWidth="1"/>
    <col min="10510" max="10510" width="12.3984375" style="12" customWidth="1"/>
    <col min="10511" max="10511" width="23.3984375" style="12" bestFit="1" customWidth="1"/>
    <col min="10512" max="10512" width="11" style="12" bestFit="1" customWidth="1"/>
    <col min="10513" max="10513" width="12.3984375" style="12" customWidth="1"/>
    <col min="10514" max="10514" width="23.3984375" style="12" bestFit="1" customWidth="1"/>
    <col min="10515" max="10515" width="11" style="12" bestFit="1" customWidth="1"/>
    <col min="10516" max="10516" width="12.3984375" style="12" customWidth="1"/>
    <col min="10517" max="10517" width="18.59765625" style="12" customWidth="1"/>
    <col min="10518" max="10519" width="12.3984375" style="12" customWidth="1"/>
    <col min="10520" max="10752" width="12.3984375" style="12"/>
    <col min="10753" max="10754" width="12.3984375" style="12" customWidth="1"/>
    <col min="10755" max="10755" width="23.3984375" style="12" bestFit="1" customWidth="1"/>
    <col min="10756" max="10756" width="11" style="12" bestFit="1" customWidth="1"/>
    <col min="10757" max="10757" width="12.3984375" style="12" customWidth="1"/>
    <col min="10758" max="10758" width="23.3984375" style="12" bestFit="1" customWidth="1"/>
    <col min="10759" max="10759" width="11" style="12" bestFit="1" customWidth="1"/>
    <col min="10760" max="10760" width="12.3984375" style="12" customWidth="1"/>
    <col min="10761" max="10761" width="23.3984375" style="12" bestFit="1" customWidth="1"/>
    <col min="10762" max="10762" width="11" style="12" bestFit="1" customWidth="1"/>
    <col min="10763" max="10763" width="12.3984375" style="12" customWidth="1"/>
    <col min="10764" max="10764" width="23.3984375" style="12" bestFit="1" customWidth="1"/>
    <col min="10765" max="10765" width="11" style="12" bestFit="1" customWidth="1"/>
    <col min="10766" max="10766" width="12.3984375" style="12" customWidth="1"/>
    <col min="10767" max="10767" width="23.3984375" style="12" bestFit="1" customWidth="1"/>
    <col min="10768" max="10768" width="11" style="12" bestFit="1" customWidth="1"/>
    <col min="10769" max="10769" width="12.3984375" style="12" customWidth="1"/>
    <col min="10770" max="10770" width="23.3984375" style="12" bestFit="1" customWidth="1"/>
    <col min="10771" max="10771" width="11" style="12" bestFit="1" customWidth="1"/>
    <col min="10772" max="10772" width="12.3984375" style="12" customWidth="1"/>
    <col min="10773" max="10773" width="18.59765625" style="12" customWidth="1"/>
    <col min="10774" max="10775" width="12.3984375" style="12" customWidth="1"/>
    <col min="10776" max="11008" width="12.3984375" style="12"/>
    <col min="11009" max="11010" width="12.3984375" style="12" customWidth="1"/>
    <col min="11011" max="11011" width="23.3984375" style="12" bestFit="1" customWidth="1"/>
    <col min="11012" max="11012" width="11" style="12" bestFit="1" customWidth="1"/>
    <col min="11013" max="11013" width="12.3984375" style="12" customWidth="1"/>
    <col min="11014" max="11014" width="23.3984375" style="12" bestFit="1" customWidth="1"/>
    <col min="11015" max="11015" width="11" style="12" bestFit="1" customWidth="1"/>
    <col min="11016" max="11016" width="12.3984375" style="12" customWidth="1"/>
    <col min="11017" max="11017" width="23.3984375" style="12" bestFit="1" customWidth="1"/>
    <col min="11018" max="11018" width="11" style="12" bestFit="1" customWidth="1"/>
    <col min="11019" max="11019" width="12.3984375" style="12" customWidth="1"/>
    <col min="11020" max="11020" width="23.3984375" style="12" bestFit="1" customWidth="1"/>
    <col min="11021" max="11021" width="11" style="12" bestFit="1" customWidth="1"/>
    <col min="11022" max="11022" width="12.3984375" style="12" customWidth="1"/>
    <col min="11023" max="11023" width="23.3984375" style="12" bestFit="1" customWidth="1"/>
    <col min="11024" max="11024" width="11" style="12" bestFit="1" customWidth="1"/>
    <col min="11025" max="11025" width="12.3984375" style="12" customWidth="1"/>
    <col min="11026" max="11026" width="23.3984375" style="12" bestFit="1" customWidth="1"/>
    <col min="11027" max="11027" width="11" style="12" bestFit="1" customWidth="1"/>
    <col min="11028" max="11028" width="12.3984375" style="12" customWidth="1"/>
    <col min="11029" max="11029" width="18.59765625" style="12" customWidth="1"/>
    <col min="11030" max="11031" width="12.3984375" style="12" customWidth="1"/>
    <col min="11032" max="11264" width="12.3984375" style="12"/>
    <col min="11265" max="11266" width="12.3984375" style="12" customWidth="1"/>
    <col min="11267" max="11267" width="23.3984375" style="12" bestFit="1" customWidth="1"/>
    <col min="11268" max="11268" width="11" style="12" bestFit="1" customWidth="1"/>
    <col min="11269" max="11269" width="12.3984375" style="12" customWidth="1"/>
    <col min="11270" max="11270" width="23.3984375" style="12" bestFit="1" customWidth="1"/>
    <col min="11271" max="11271" width="11" style="12" bestFit="1" customWidth="1"/>
    <col min="11272" max="11272" width="12.3984375" style="12" customWidth="1"/>
    <col min="11273" max="11273" width="23.3984375" style="12" bestFit="1" customWidth="1"/>
    <col min="11274" max="11274" width="11" style="12" bestFit="1" customWidth="1"/>
    <col min="11275" max="11275" width="12.3984375" style="12" customWidth="1"/>
    <col min="11276" max="11276" width="23.3984375" style="12" bestFit="1" customWidth="1"/>
    <col min="11277" max="11277" width="11" style="12" bestFit="1" customWidth="1"/>
    <col min="11278" max="11278" width="12.3984375" style="12" customWidth="1"/>
    <col min="11279" max="11279" width="23.3984375" style="12" bestFit="1" customWidth="1"/>
    <col min="11280" max="11280" width="11" style="12" bestFit="1" customWidth="1"/>
    <col min="11281" max="11281" width="12.3984375" style="12" customWidth="1"/>
    <col min="11282" max="11282" width="23.3984375" style="12" bestFit="1" customWidth="1"/>
    <col min="11283" max="11283" width="11" style="12" bestFit="1" customWidth="1"/>
    <col min="11284" max="11284" width="12.3984375" style="12" customWidth="1"/>
    <col min="11285" max="11285" width="18.59765625" style="12" customWidth="1"/>
    <col min="11286" max="11287" width="12.3984375" style="12" customWidth="1"/>
    <col min="11288" max="11520" width="12.3984375" style="12"/>
    <col min="11521" max="11522" width="12.3984375" style="12" customWidth="1"/>
    <col min="11523" max="11523" width="23.3984375" style="12" bestFit="1" customWidth="1"/>
    <col min="11524" max="11524" width="11" style="12" bestFit="1" customWidth="1"/>
    <col min="11525" max="11525" width="12.3984375" style="12" customWidth="1"/>
    <col min="11526" max="11526" width="23.3984375" style="12" bestFit="1" customWidth="1"/>
    <col min="11527" max="11527" width="11" style="12" bestFit="1" customWidth="1"/>
    <col min="11528" max="11528" width="12.3984375" style="12" customWidth="1"/>
    <col min="11529" max="11529" width="23.3984375" style="12" bestFit="1" customWidth="1"/>
    <col min="11530" max="11530" width="11" style="12" bestFit="1" customWidth="1"/>
    <col min="11531" max="11531" width="12.3984375" style="12" customWidth="1"/>
    <col min="11532" max="11532" width="23.3984375" style="12" bestFit="1" customWidth="1"/>
    <col min="11533" max="11533" width="11" style="12" bestFit="1" customWidth="1"/>
    <col min="11534" max="11534" width="12.3984375" style="12" customWidth="1"/>
    <col min="11535" max="11535" width="23.3984375" style="12" bestFit="1" customWidth="1"/>
    <col min="11536" max="11536" width="11" style="12" bestFit="1" customWidth="1"/>
    <col min="11537" max="11537" width="12.3984375" style="12" customWidth="1"/>
    <col min="11538" max="11538" width="23.3984375" style="12" bestFit="1" customWidth="1"/>
    <col min="11539" max="11539" width="11" style="12" bestFit="1" customWidth="1"/>
    <col min="11540" max="11540" width="12.3984375" style="12" customWidth="1"/>
    <col min="11541" max="11541" width="18.59765625" style="12" customWidth="1"/>
    <col min="11542" max="11543" width="12.3984375" style="12" customWidth="1"/>
    <col min="11544" max="11776" width="12.3984375" style="12"/>
    <col min="11777" max="11778" width="12.3984375" style="12" customWidth="1"/>
    <col min="11779" max="11779" width="23.3984375" style="12" bestFit="1" customWidth="1"/>
    <col min="11780" max="11780" width="11" style="12" bestFit="1" customWidth="1"/>
    <col min="11781" max="11781" width="12.3984375" style="12" customWidth="1"/>
    <col min="11782" max="11782" width="23.3984375" style="12" bestFit="1" customWidth="1"/>
    <col min="11783" max="11783" width="11" style="12" bestFit="1" customWidth="1"/>
    <col min="11784" max="11784" width="12.3984375" style="12" customWidth="1"/>
    <col min="11785" max="11785" width="23.3984375" style="12" bestFit="1" customWidth="1"/>
    <col min="11786" max="11786" width="11" style="12" bestFit="1" customWidth="1"/>
    <col min="11787" max="11787" width="12.3984375" style="12" customWidth="1"/>
    <col min="11788" max="11788" width="23.3984375" style="12" bestFit="1" customWidth="1"/>
    <col min="11789" max="11789" width="11" style="12" bestFit="1" customWidth="1"/>
    <col min="11790" max="11790" width="12.3984375" style="12" customWidth="1"/>
    <col min="11791" max="11791" width="23.3984375" style="12" bestFit="1" customWidth="1"/>
    <col min="11792" max="11792" width="11" style="12" bestFit="1" customWidth="1"/>
    <col min="11793" max="11793" width="12.3984375" style="12" customWidth="1"/>
    <col min="11794" max="11794" width="23.3984375" style="12" bestFit="1" customWidth="1"/>
    <col min="11795" max="11795" width="11" style="12" bestFit="1" customWidth="1"/>
    <col min="11796" max="11796" width="12.3984375" style="12" customWidth="1"/>
    <col min="11797" max="11797" width="18.59765625" style="12" customWidth="1"/>
    <col min="11798" max="11799" width="12.3984375" style="12" customWidth="1"/>
    <col min="11800" max="12032" width="12.3984375" style="12"/>
    <col min="12033" max="12034" width="12.3984375" style="12" customWidth="1"/>
    <col min="12035" max="12035" width="23.3984375" style="12" bestFit="1" customWidth="1"/>
    <col min="12036" max="12036" width="11" style="12" bestFit="1" customWidth="1"/>
    <col min="12037" max="12037" width="12.3984375" style="12" customWidth="1"/>
    <col min="12038" max="12038" width="23.3984375" style="12" bestFit="1" customWidth="1"/>
    <col min="12039" max="12039" width="11" style="12" bestFit="1" customWidth="1"/>
    <col min="12040" max="12040" width="12.3984375" style="12" customWidth="1"/>
    <col min="12041" max="12041" width="23.3984375" style="12" bestFit="1" customWidth="1"/>
    <col min="12042" max="12042" width="11" style="12" bestFit="1" customWidth="1"/>
    <col min="12043" max="12043" width="12.3984375" style="12" customWidth="1"/>
    <col min="12044" max="12044" width="23.3984375" style="12" bestFit="1" customWidth="1"/>
    <col min="12045" max="12045" width="11" style="12" bestFit="1" customWidth="1"/>
    <col min="12046" max="12046" width="12.3984375" style="12" customWidth="1"/>
    <col min="12047" max="12047" width="23.3984375" style="12" bestFit="1" customWidth="1"/>
    <col min="12048" max="12048" width="11" style="12" bestFit="1" customWidth="1"/>
    <col min="12049" max="12049" width="12.3984375" style="12" customWidth="1"/>
    <col min="12050" max="12050" width="23.3984375" style="12" bestFit="1" customWidth="1"/>
    <col min="12051" max="12051" width="11" style="12" bestFit="1" customWidth="1"/>
    <col min="12052" max="12052" width="12.3984375" style="12" customWidth="1"/>
    <col min="12053" max="12053" width="18.59765625" style="12" customWidth="1"/>
    <col min="12054" max="12055" width="12.3984375" style="12" customWidth="1"/>
    <col min="12056" max="12288" width="12.3984375" style="12"/>
    <col min="12289" max="12290" width="12.3984375" style="12" customWidth="1"/>
    <col min="12291" max="12291" width="23.3984375" style="12" bestFit="1" customWidth="1"/>
    <col min="12292" max="12292" width="11" style="12" bestFit="1" customWidth="1"/>
    <col min="12293" max="12293" width="12.3984375" style="12" customWidth="1"/>
    <col min="12294" max="12294" width="23.3984375" style="12" bestFit="1" customWidth="1"/>
    <col min="12295" max="12295" width="11" style="12" bestFit="1" customWidth="1"/>
    <col min="12296" max="12296" width="12.3984375" style="12" customWidth="1"/>
    <col min="12297" max="12297" width="23.3984375" style="12" bestFit="1" customWidth="1"/>
    <col min="12298" max="12298" width="11" style="12" bestFit="1" customWidth="1"/>
    <col min="12299" max="12299" width="12.3984375" style="12" customWidth="1"/>
    <col min="12300" max="12300" width="23.3984375" style="12" bestFit="1" customWidth="1"/>
    <col min="12301" max="12301" width="11" style="12" bestFit="1" customWidth="1"/>
    <col min="12302" max="12302" width="12.3984375" style="12" customWidth="1"/>
    <col min="12303" max="12303" width="23.3984375" style="12" bestFit="1" customWidth="1"/>
    <col min="12304" max="12304" width="11" style="12" bestFit="1" customWidth="1"/>
    <col min="12305" max="12305" width="12.3984375" style="12" customWidth="1"/>
    <col min="12306" max="12306" width="23.3984375" style="12" bestFit="1" customWidth="1"/>
    <col min="12307" max="12307" width="11" style="12" bestFit="1" customWidth="1"/>
    <col min="12308" max="12308" width="12.3984375" style="12" customWidth="1"/>
    <col min="12309" max="12309" width="18.59765625" style="12" customWidth="1"/>
    <col min="12310" max="12311" width="12.3984375" style="12" customWidth="1"/>
    <col min="12312" max="12544" width="12.3984375" style="12"/>
    <col min="12545" max="12546" width="12.3984375" style="12" customWidth="1"/>
    <col min="12547" max="12547" width="23.3984375" style="12" bestFit="1" customWidth="1"/>
    <col min="12548" max="12548" width="11" style="12" bestFit="1" customWidth="1"/>
    <col min="12549" max="12549" width="12.3984375" style="12" customWidth="1"/>
    <col min="12550" max="12550" width="23.3984375" style="12" bestFit="1" customWidth="1"/>
    <col min="12551" max="12551" width="11" style="12" bestFit="1" customWidth="1"/>
    <col min="12552" max="12552" width="12.3984375" style="12" customWidth="1"/>
    <col min="12553" max="12553" width="23.3984375" style="12" bestFit="1" customWidth="1"/>
    <col min="12554" max="12554" width="11" style="12" bestFit="1" customWidth="1"/>
    <col min="12555" max="12555" width="12.3984375" style="12" customWidth="1"/>
    <col min="12556" max="12556" width="23.3984375" style="12" bestFit="1" customWidth="1"/>
    <col min="12557" max="12557" width="11" style="12" bestFit="1" customWidth="1"/>
    <col min="12558" max="12558" width="12.3984375" style="12" customWidth="1"/>
    <col min="12559" max="12559" width="23.3984375" style="12" bestFit="1" customWidth="1"/>
    <col min="12560" max="12560" width="11" style="12" bestFit="1" customWidth="1"/>
    <col min="12561" max="12561" width="12.3984375" style="12" customWidth="1"/>
    <col min="12562" max="12562" width="23.3984375" style="12" bestFit="1" customWidth="1"/>
    <col min="12563" max="12563" width="11" style="12" bestFit="1" customWidth="1"/>
    <col min="12564" max="12564" width="12.3984375" style="12" customWidth="1"/>
    <col min="12565" max="12565" width="18.59765625" style="12" customWidth="1"/>
    <col min="12566" max="12567" width="12.3984375" style="12" customWidth="1"/>
    <col min="12568" max="12800" width="12.3984375" style="12"/>
    <col min="12801" max="12802" width="12.3984375" style="12" customWidth="1"/>
    <col min="12803" max="12803" width="23.3984375" style="12" bestFit="1" customWidth="1"/>
    <col min="12804" max="12804" width="11" style="12" bestFit="1" customWidth="1"/>
    <col min="12805" max="12805" width="12.3984375" style="12" customWidth="1"/>
    <col min="12806" max="12806" width="23.3984375" style="12" bestFit="1" customWidth="1"/>
    <col min="12807" max="12807" width="11" style="12" bestFit="1" customWidth="1"/>
    <col min="12808" max="12808" width="12.3984375" style="12" customWidth="1"/>
    <col min="12809" max="12809" width="23.3984375" style="12" bestFit="1" customWidth="1"/>
    <col min="12810" max="12810" width="11" style="12" bestFit="1" customWidth="1"/>
    <col min="12811" max="12811" width="12.3984375" style="12" customWidth="1"/>
    <col min="12812" max="12812" width="23.3984375" style="12" bestFit="1" customWidth="1"/>
    <col min="12813" max="12813" width="11" style="12" bestFit="1" customWidth="1"/>
    <col min="12814" max="12814" width="12.3984375" style="12" customWidth="1"/>
    <col min="12815" max="12815" width="23.3984375" style="12" bestFit="1" customWidth="1"/>
    <col min="12816" max="12816" width="11" style="12" bestFit="1" customWidth="1"/>
    <col min="12817" max="12817" width="12.3984375" style="12" customWidth="1"/>
    <col min="12818" max="12818" width="23.3984375" style="12" bestFit="1" customWidth="1"/>
    <col min="12819" max="12819" width="11" style="12" bestFit="1" customWidth="1"/>
    <col min="12820" max="12820" width="12.3984375" style="12" customWidth="1"/>
    <col min="12821" max="12821" width="18.59765625" style="12" customWidth="1"/>
    <col min="12822" max="12823" width="12.3984375" style="12" customWidth="1"/>
    <col min="12824" max="13056" width="12.3984375" style="12"/>
    <col min="13057" max="13058" width="12.3984375" style="12" customWidth="1"/>
    <col min="13059" max="13059" width="23.3984375" style="12" bestFit="1" customWidth="1"/>
    <col min="13060" max="13060" width="11" style="12" bestFit="1" customWidth="1"/>
    <col min="13061" max="13061" width="12.3984375" style="12" customWidth="1"/>
    <col min="13062" max="13062" width="23.3984375" style="12" bestFit="1" customWidth="1"/>
    <col min="13063" max="13063" width="11" style="12" bestFit="1" customWidth="1"/>
    <col min="13064" max="13064" width="12.3984375" style="12" customWidth="1"/>
    <col min="13065" max="13065" width="23.3984375" style="12" bestFit="1" customWidth="1"/>
    <col min="13066" max="13066" width="11" style="12" bestFit="1" customWidth="1"/>
    <col min="13067" max="13067" width="12.3984375" style="12" customWidth="1"/>
    <col min="13068" max="13068" width="23.3984375" style="12" bestFit="1" customWidth="1"/>
    <col min="13069" max="13069" width="11" style="12" bestFit="1" customWidth="1"/>
    <col min="13070" max="13070" width="12.3984375" style="12" customWidth="1"/>
    <col min="13071" max="13071" width="23.3984375" style="12" bestFit="1" customWidth="1"/>
    <col min="13072" max="13072" width="11" style="12" bestFit="1" customWidth="1"/>
    <col min="13073" max="13073" width="12.3984375" style="12" customWidth="1"/>
    <col min="13074" max="13074" width="23.3984375" style="12" bestFit="1" customWidth="1"/>
    <col min="13075" max="13075" width="11" style="12" bestFit="1" customWidth="1"/>
    <col min="13076" max="13076" width="12.3984375" style="12" customWidth="1"/>
    <col min="13077" max="13077" width="18.59765625" style="12" customWidth="1"/>
    <col min="13078" max="13079" width="12.3984375" style="12" customWidth="1"/>
    <col min="13080" max="13312" width="12.3984375" style="12"/>
    <col min="13313" max="13314" width="12.3984375" style="12" customWidth="1"/>
    <col min="13315" max="13315" width="23.3984375" style="12" bestFit="1" customWidth="1"/>
    <col min="13316" max="13316" width="11" style="12" bestFit="1" customWidth="1"/>
    <col min="13317" max="13317" width="12.3984375" style="12" customWidth="1"/>
    <col min="13318" max="13318" width="23.3984375" style="12" bestFit="1" customWidth="1"/>
    <col min="13319" max="13319" width="11" style="12" bestFit="1" customWidth="1"/>
    <col min="13320" max="13320" width="12.3984375" style="12" customWidth="1"/>
    <col min="13321" max="13321" width="23.3984375" style="12" bestFit="1" customWidth="1"/>
    <col min="13322" max="13322" width="11" style="12" bestFit="1" customWidth="1"/>
    <col min="13323" max="13323" width="12.3984375" style="12" customWidth="1"/>
    <col min="13324" max="13324" width="23.3984375" style="12" bestFit="1" customWidth="1"/>
    <col min="13325" max="13325" width="11" style="12" bestFit="1" customWidth="1"/>
    <col min="13326" max="13326" width="12.3984375" style="12" customWidth="1"/>
    <col min="13327" max="13327" width="23.3984375" style="12" bestFit="1" customWidth="1"/>
    <col min="13328" max="13328" width="11" style="12" bestFit="1" customWidth="1"/>
    <col min="13329" max="13329" width="12.3984375" style="12" customWidth="1"/>
    <col min="13330" max="13330" width="23.3984375" style="12" bestFit="1" customWidth="1"/>
    <col min="13331" max="13331" width="11" style="12" bestFit="1" customWidth="1"/>
    <col min="13332" max="13332" width="12.3984375" style="12" customWidth="1"/>
    <col min="13333" max="13333" width="18.59765625" style="12" customWidth="1"/>
    <col min="13334" max="13335" width="12.3984375" style="12" customWidth="1"/>
    <col min="13336" max="13568" width="12.3984375" style="12"/>
    <col min="13569" max="13570" width="12.3984375" style="12" customWidth="1"/>
    <col min="13571" max="13571" width="23.3984375" style="12" bestFit="1" customWidth="1"/>
    <col min="13572" max="13572" width="11" style="12" bestFit="1" customWidth="1"/>
    <col min="13573" max="13573" width="12.3984375" style="12" customWidth="1"/>
    <col min="13574" max="13574" width="23.3984375" style="12" bestFit="1" customWidth="1"/>
    <col min="13575" max="13575" width="11" style="12" bestFit="1" customWidth="1"/>
    <col min="13576" max="13576" width="12.3984375" style="12" customWidth="1"/>
    <col min="13577" max="13577" width="23.3984375" style="12" bestFit="1" customWidth="1"/>
    <col min="13578" max="13578" width="11" style="12" bestFit="1" customWidth="1"/>
    <col min="13579" max="13579" width="12.3984375" style="12" customWidth="1"/>
    <col min="13580" max="13580" width="23.3984375" style="12" bestFit="1" customWidth="1"/>
    <col min="13581" max="13581" width="11" style="12" bestFit="1" customWidth="1"/>
    <col min="13582" max="13582" width="12.3984375" style="12" customWidth="1"/>
    <col min="13583" max="13583" width="23.3984375" style="12" bestFit="1" customWidth="1"/>
    <col min="13584" max="13584" width="11" style="12" bestFit="1" customWidth="1"/>
    <col min="13585" max="13585" width="12.3984375" style="12" customWidth="1"/>
    <col min="13586" max="13586" width="23.3984375" style="12" bestFit="1" customWidth="1"/>
    <col min="13587" max="13587" width="11" style="12" bestFit="1" customWidth="1"/>
    <col min="13588" max="13588" width="12.3984375" style="12" customWidth="1"/>
    <col min="13589" max="13589" width="18.59765625" style="12" customWidth="1"/>
    <col min="13590" max="13591" width="12.3984375" style="12" customWidth="1"/>
    <col min="13592" max="13824" width="12.3984375" style="12"/>
    <col min="13825" max="13826" width="12.3984375" style="12" customWidth="1"/>
    <col min="13827" max="13827" width="23.3984375" style="12" bestFit="1" customWidth="1"/>
    <col min="13828" max="13828" width="11" style="12" bestFit="1" customWidth="1"/>
    <col min="13829" max="13829" width="12.3984375" style="12" customWidth="1"/>
    <col min="13830" max="13830" width="23.3984375" style="12" bestFit="1" customWidth="1"/>
    <col min="13831" max="13831" width="11" style="12" bestFit="1" customWidth="1"/>
    <col min="13832" max="13832" width="12.3984375" style="12" customWidth="1"/>
    <col min="13833" max="13833" width="23.3984375" style="12" bestFit="1" customWidth="1"/>
    <col min="13834" max="13834" width="11" style="12" bestFit="1" customWidth="1"/>
    <col min="13835" max="13835" width="12.3984375" style="12" customWidth="1"/>
    <col min="13836" max="13836" width="23.3984375" style="12" bestFit="1" customWidth="1"/>
    <col min="13837" max="13837" width="11" style="12" bestFit="1" customWidth="1"/>
    <col min="13838" max="13838" width="12.3984375" style="12" customWidth="1"/>
    <col min="13839" max="13839" width="23.3984375" style="12" bestFit="1" customWidth="1"/>
    <col min="13840" max="13840" width="11" style="12" bestFit="1" customWidth="1"/>
    <col min="13841" max="13841" width="12.3984375" style="12" customWidth="1"/>
    <col min="13842" max="13842" width="23.3984375" style="12" bestFit="1" customWidth="1"/>
    <col min="13843" max="13843" width="11" style="12" bestFit="1" customWidth="1"/>
    <col min="13844" max="13844" width="12.3984375" style="12" customWidth="1"/>
    <col min="13845" max="13845" width="18.59765625" style="12" customWidth="1"/>
    <col min="13846" max="13847" width="12.3984375" style="12" customWidth="1"/>
    <col min="13848" max="14080" width="12.3984375" style="12"/>
    <col min="14081" max="14082" width="12.3984375" style="12" customWidth="1"/>
    <col min="14083" max="14083" width="23.3984375" style="12" bestFit="1" customWidth="1"/>
    <col min="14084" max="14084" width="11" style="12" bestFit="1" customWidth="1"/>
    <col min="14085" max="14085" width="12.3984375" style="12" customWidth="1"/>
    <col min="14086" max="14086" width="23.3984375" style="12" bestFit="1" customWidth="1"/>
    <col min="14087" max="14087" width="11" style="12" bestFit="1" customWidth="1"/>
    <col min="14088" max="14088" width="12.3984375" style="12" customWidth="1"/>
    <col min="14089" max="14089" width="23.3984375" style="12" bestFit="1" customWidth="1"/>
    <col min="14090" max="14090" width="11" style="12" bestFit="1" customWidth="1"/>
    <col min="14091" max="14091" width="12.3984375" style="12" customWidth="1"/>
    <col min="14092" max="14092" width="23.3984375" style="12" bestFit="1" customWidth="1"/>
    <col min="14093" max="14093" width="11" style="12" bestFit="1" customWidth="1"/>
    <col min="14094" max="14094" width="12.3984375" style="12" customWidth="1"/>
    <col min="14095" max="14095" width="23.3984375" style="12" bestFit="1" customWidth="1"/>
    <col min="14096" max="14096" width="11" style="12" bestFit="1" customWidth="1"/>
    <col min="14097" max="14097" width="12.3984375" style="12" customWidth="1"/>
    <col min="14098" max="14098" width="23.3984375" style="12" bestFit="1" customWidth="1"/>
    <col min="14099" max="14099" width="11" style="12" bestFit="1" customWidth="1"/>
    <col min="14100" max="14100" width="12.3984375" style="12" customWidth="1"/>
    <col min="14101" max="14101" width="18.59765625" style="12" customWidth="1"/>
    <col min="14102" max="14103" width="12.3984375" style="12" customWidth="1"/>
    <col min="14104" max="14336" width="12.3984375" style="12"/>
    <col min="14337" max="14338" width="12.3984375" style="12" customWidth="1"/>
    <col min="14339" max="14339" width="23.3984375" style="12" bestFit="1" customWidth="1"/>
    <col min="14340" max="14340" width="11" style="12" bestFit="1" customWidth="1"/>
    <col min="14341" max="14341" width="12.3984375" style="12" customWidth="1"/>
    <col min="14342" max="14342" width="23.3984375" style="12" bestFit="1" customWidth="1"/>
    <col min="14343" max="14343" width="11" style="12" bestFit="1" customWidth="1"/>
    <col min="14344" max="14344" width="12.3984375" style="12" customWidth="1"/>
    <col min="14345" max="14345" width="23.3984375" style="12" bestFit="1" customWidth="1"/>
    <col min="14346" max="14346" width="11" style="12" bestFit="1" customWidth="1"/>
    <col min="14347" max="14347" width="12.3984375" style="12" customWidth="1"/>
    <col min="14348" max="14348" width="23.3984375" style="12" bestFit="1" customWidth="1"/>
    <col min="14349" max="14349" width="11" style="12" bestFit="1" customWidth="1"/>
    <col min="14350" max="14350" width="12.3984375" style="12" customWidth="1"/>
    <col min="14351" max="14351" width="23.3984375" style="12" bestFit="1" customWidth="1"/>
    <col min="14352" max="14352" width="11" style="12" bestFit="1" customWidth="1"/>
    <col min="14353" max="14353" width="12.3984375" style="12" customWidth="1"/>
    <col min="14354" max="14354" width="23.3984375" style="12" bestFit="1" customWidth="1"/>
    <col min="14355" max="14355" width="11" style="12" bestFit="1" customWidth="1"/>
    <col min="14356" max="14356" width="12.3984375" style="12" customWidth="1"/>
    <col min="14357" max="14357" width="18.59765625" style="12" customWidth="1"/>
    <col min="14358" max="14359" width="12.3984375" style="12" customWidth="1"/>
    <col min="14360" max="14592" width="12.3984375" style="12"/>
    <col min="14593" max="14594" width="12.3984375" style="12" customWidth="1"/>
    <col min="14595" max="14595" width="23.3984375" style="12" bestFit="1" customWidth="1"/>
    <col min="14596" max="14596" width="11" style="12" bestFit="1" customWidth="1"/>
    <col min="14597" max="14597" width="12.3984375" style="12" customWidth="1"/>
    <col min="14598" max="14598" width="23.3984375" style="12" bestFit="1" customWidth="1"/>
    <col min="14599" max="14599" width="11" style="12" bestFit="1" customWidth="1"/>
    <col min="14600" max="14600" width="12.3984375" style="12" customWidth="1"/>
    <col min="14601" max="14601" width="23.3984375" style="12" bestFit="1" customWidth="1"/>
    <col min="14602" max="14602" width="11" style="12" bestFit="1" customWidth="1"/>
    <col min="14603" max="14603" width="12.3984375" style="12" customWidth="1"/>
    <col min="14604" max="14604" width="23.3984375" style="12" bestFit="1" customWidth="1"/>
    <col min="14605" max="14605" width="11" style="12" bestFit="1" customWidth="1"/>
    <col min="14606" max="14606" width="12.3984375" style="12" customWidth="1"/>
    <col min="14607" max="14607" width="23.3984375" style="12" bestFit="1" customWidth="1"/>
    <col min="14608" max="14608" width="11" style="12" bestFit="1" customWidth="1"/>
    <col min="14609" max="14609" width="12.3984375" style="12" customWidth="1"/>
    <col min="14610" max="14610" width="23.3984375" style="12" bestFit="1" customWidth="1"/>
    <col min="14611" max="14611" width="11" style="12" bestFit="1" customWidth="1"/>
    <col min="14612" max="14612" width="12.3984375" style="12" customWidth="1"/>
    <col min="14613" max="14613" width="18.59765625" style="12" customWidth="1"/>
    <col min="14614" max="14615" width="12.3984375" style="12" customWidth="1"/>
    <col min="14616" max="14848" width="12.3984375" style="12"/>
    <col min="14849" max="14850" width="12.3984375" style="12" customWidth="1"/>
    <col min="14851" max="14851" width="23.3984375" style="12" bestFit="1" customWidth="1"/>
    <col min="14852" max="14852" width="11" style="12" bestFit="1" customWidth="1"/>
    <col min="14853" max="14853" width="12.3984375" style="12" customWidth="1"/>
    <col min="14854" max="14854" width="23.3984375" style="12" bestFit="1" customWidth="1"/>
    <col min="14855" max="14855" width="11" style="12" bestFit="1" customWidth="1"/>
    <col min="14856" max="14856" width="12.3984375" style="12" customWidth="1"/>
    <col min="14857" max="14857" width="23.3984375" style="12" bestFit="1" customWidth="1"/>
    <col min="14858" max="14858" width="11" style="12" bestFit="1" customWidth="1"/>
    <col min="14859" max="14859" width="12.3984375" style="12" customWidth="1"/>
    <col min="14860" max="14860" width="23.3984375" style="12" bestFit="1" customWidth="1"/>
    <col min="14861" max="14861" width="11" style="12" bestFit="1" customWidth="1"/>
    <col min="14862" max="14862" width="12.3984375" style="12" customWidth="1"/>
    <col min="14863" max="14863" width="23.3984375" style="12" bestFit="1" customWidth="1"/>
    <col min="14864" max="14864" width="11" style="12" bestFit="1" customWidth="1"/>
    <col min="14865" max="14865" width="12.3984375" style="12" customWidth="1"/>
    <col min="14866" max="14866" width="23.3984375" style="12" bestFit="1" customWidth="1"/>
    <col min="14867" max="14867" width="11" style="12" bestFit="1" customWidth="1"/>
    <col min="14868" max="14868" width="12.3984375" style="12" customWidth="1"/>
    <col min="14869" max="14869" width="18.59765625" style="12" customWidth="1"/>
    <col min="14870" max="14871" width="12.3984375" style="12" customWidth="1"/>
    <col min="14872" max="15104" width="12.3984375" style="12"/>
    <col min="15105" max="15106" width="12.3984375" style="12" customWidth="1"/>
    <col min="15107" max="15107" width="23.3984375" style="12" bestFit="1" customWidth="1"/>
    <col min="15108" max="15108" width="11" style="12" bestFit="1" customWidth="1"/>
    <col min="15109" max="15109" width="12.3984375" style="12" customWidth="1"/>
    <col min="15110" max="15110" width="23.3984375" style="12" bestFit="1" customWidth="1"/>
    <col min="15111" max="15111" width="11" style="12" bestFit="1" customWidth="1"/>
    <col min="15112" max="15112" width="12.3984375" style="12" customWidth="1"/>
    <col min="15113" max="15113" width="23.3984375" style="12" bestFit="1" customWidth="1"/>
    <col min="15114" max="15114" width="11" style="12" bestFit="1" customWidth="1"/>
    <col min="15115" max="15115" width="12.3984375" style="12" customWidth="1"/>
    <col min="15116" max="15116" width="23.3984375" style="12" bestFit="1" customWidth="1"/>
    <col min="15117" max="15117" width="11" style="12" bestFit="1" customWidth="1"/>
    <col min="15118" max="15118" width="12.3984375" style="12" customWidth="1"/>
    <col min="15119" max="15119" width="23.3984375" style="12" bestFit="1" customWidth="1"/>
    <col min="15120" max="15120" width="11" style="12" bestFit="1" customWidth="1"/>
    <col min="15121" max="15121" width="12.3984375" style="12" customWidth="1"/>
    <col min="15122" max="15122" width="23.3984375" style="12" bestFit="1" customWidth="1"/>
    <col min="15123" max="15123" width="11" style="12" bestFit="1" customWidth="1"/>
    <col min="15124" max="15124" width="12.3984375" style="12" customWidth="1"/>
    <col min="15125" max="15125" width="18.59765625" style="12" customWidth="1"/>
    <col min="15126" max="15127" width="12.3984375" style="12" customWidth="1"/>
    <col min="15128" max="15360" width="12.3984375" style="12"/>
    <col min="15361" max="15362" width="12.3984375" style="12" customWidth="1"/>
    <col min="15363" max="15363" width="23.3984375" style="12" bestFit="1" customWidth="1"/>
    <col min="15364" max="15364" width="11" style="12" bestFit="1" customWidth="1"/>
    <col min="15365" max="15365" width="12.3984375" style="12" customWidth="1"/>
    <col min="15366" max="15366" width="23.3984375" style="12" bestFit="1" customWidth="1"/>
    <col min="15367" max="15367" width="11" style="12" bestFit="1" customWidth="1"/>
    <col min="15368" max="15368" width="12.3984375" style="12" customWidth="1"/>
    <col min="15369" max="15369" width="23.3984375" style="12" bestFit="1" customWidth="1"/>
    <col min="15370" max="15370" width="11" style="12" bestFit="1" customWidth="1"/>
    <col min="15371" max="15371" width="12.3984375" style="12" customWidth="1"/>
    <col min="15372" max="15372" width="23.3984375" style="12" bestFit="1" customWidth="1"/>
    <col min="15373" max="15373" width="11" style="12" bestFit="1" customWidth="1"/>
    <col min="15374" max="15374" width="12.3984375" style="12" customWidth="1"/>
    <col min="15375" max="15375" width="23.3984375" style="12" bestFit="1" customWidth="1"/>
    <col min="15376" max="15376" width="11" style="12" bestFit="1" customWidth="1"/>
    <col min="15377" max="15377" width="12.3984375" style="12" customWidth="1"/>
    <col min="15378" max="15378" width="23.3984375" style="12" bestFit="1" customWidth="1"/>
    <col min="15379" max="15379" width="11" style="12" bestFit="1" customWidth="1"/>
    <col min="15380" max="15380" width="12.3984375" style="12" customWidth="1"/>
    <col min="15381" max="15381" width="18.59765625" style="12" customWidth="1"/>
    <col min="15382" max="15383" width="12.3984375" style="12" customWidth="1"/>
    <col min="15384" max="15616" width="12.3984375" style="12"/>
    <col min="15617" max="15618" width="12.3984375" style="12" customWidth="1"/>
    <col min="15619" max="15619" width="23.3984375" style="12" bestFit="1" customWidth="1"/>
    <col min="15620" max="15620" width="11" style="12" bestFit="1" customWidth="1"/>
    <col min="15621" max="15621" width="12.3984375" style="12" customWidth="1"/>
    <col min="15622" max="15622" width="23.3984375" style="12" bestFit="1" customWidth="1"/>
    <col min="15623" max="15623" width="11" style="12" bestFit="1" customWidth="1"/>
    <col min="15624" max="15624" width="12.3984375" style="12" customWidth="1"/>
    <col min="15625" max="15625" width="23.3984375" style="12" bestFit="1" customWidth="1"/>
    <col min="15626" max="15626" width="11" style="12" bestFit="1" customWidth="1"/>
    <col min="15627" max="15627" width="12.3984375" style="12" customWidth="1"/>
    <col min="15628" max="15628" width="23.3984375" style="12" bestFit="1" customWidth="1"/>
    <col min="15629" max="15629" width="11" style="12" bestFit="1" customWidth="1"/>
    <col min="15630" max="15630" width="12.3984375" style="12" customWidth="1"/>
    <col min="15631" max="15631" width="23.3984375" style="12" bestFit="1" customWidth="1"/>
    <col min="15632" max="15632" width="11" style="12" bestFit="1" customWidth="1"/>
    <col min="15633" max="15633" width="12.3984375" style="12" customWidth="1"/>
    <col min="15634" max="15634" width="23.3984375" style="12" bestFit="1" customWidth="1"/>
    <col min="15635" max="15635" width="11" style="12" bestFit="1" customWidth="1"/>
    <col min="15636" max="15636" width="12.3984375" style="12" customWidth="1"/>
    <col min="15637" max="15637" width="18.59765625" style="12" customWidth="1"/>
    <col min="15638" max="15639" width="12.3984375" style="12" customWidth="1"/>
    <col min="15640" max="15872" width="12.3984375" style="12"/>
    <col min="15873" max="15874" width="12.3984375" style="12" customWidth="1"/>
    <col min="15875" max="15875" width="23.3984375" style="12" bestFit="1" customWidth="1"/>
    <col min="15876" max="15876" width="11" style="12" bestFit="1" customWidth="1"/>
    <col min="15877" max="15877" width="12.3984375" style="12" customWidth="1"/>
    <col min="15878" max="15878" width="23.3984375" style="12" bestFit="1" customWidth="1"/>
    <col min="15879" max="15879" width="11" style="12" bestFit="1" customWidth="1"/>
    <col min="15880" max="15880" width="12.3984375" style="12" customWidth="1"/>
    <col min="15881" max="15881" width="23.3984375" style="12" bestFit="1" customWidth="1"/>
    <col min="15882" max="15882" width="11" style="12" bestFit="1" customWidth="1"/>
    <col min="15883" max="15883" width="12.3984375" style="12" customWidth="1"/>
    <col min="15884" max="15884" width="23.3984375" style="12" bestFit="1" customWidth="1"/>
    <col min="15885" max="15885" width="11" style="12" bestFit="1" customWidth="1"/>
    <col min="15886" max="15886" width="12.3984375" style="12" customWidth="1"/>
    <col min="15887" max="15887" width="23.3984375" style="12" bestFit="1" customWidth="1"/>
    <col min="15888" max="15888" width="11" style="12" bestFit="1" customWidth="1"/>
    <col min="15889" max="15889" width="12.3984375" style="12" customWidth="1"/>
    <col min="15890" max="15890" width="23.3984375" style="12" bestFit="1" customWidth="1"/>
    <col min="15891" max="15891" width="11" style="12" bestFit="1" customWidth="1"/>
    <col min="15892" max="15892" width="12.3984375" style="12" customWidth="1"/>
    <col min="15893" max="15893" width="18.59765625" style="12" customWidth="1"/>
    <col min="15894" max="15895" width="12.3984375" style="12" customWidth="1"/>
    <col min="15896" max="16128" width="12.3984375" style="12"/>
    <col min="16129" max="16130" width="12.3984375" style="12" customWidth="1"/>
    <col min="16131" max="16131" width="23.3984375" style="12" bestFit="1" customWidth="1"/>
    <col min="16132" max="16132" width="11" style="12" bestFit="1" customWidth="1"/>
    <col min="16133" max="16133" width="12.3984375" style="12" customWidth="1"/>
    <col min="16134" max="16134" width="23.3984375" style="12" bestFit="1" customWidth="1"/>
    <col min="16135" max="16135" width="11" style="12" bestFit="1" customWidth="1"/>
    <col min="16136" max="16136" width="12.3984375" style="12" customWidth="1"/>
    <col min="16137" max="16137" width="23.3984375" style="12" bestFit="1" customWidth="1"/>
    <col min="16138" max="16138" width="11" style="12" bestFit="1" customWidth="1"/>
    <col min="16139" max="16139" width="12.3984375" style="12" customWidth="1"/>
    <col min="16140" max="16140" width="23.3984375" style="12" bestFit="1" customWidth="1"/>
    <col min="16141" max="16141" width="11" style="12" bestFit="1" customWidth="1"/>
    <col min="16142" max="16142" width="12.3984375" style="12" customWidth="1"/>
    <col min="16143" max="16143" width="23.3984375" style="12" bestFit="1" customWidth="1"/>
    <col min="16144" max="16144" width="11" style="12" bestFit="1" customWidth="1"/>
    <col min="16145" max="16145" width="12.3984375" style="12" customWidth="1"/>
    <col min="16146" max="16146" width="23.3984375" style="12" bestFit="1" customWidth="1"/>
    <col min="16147" max="16147" width="11" style="12" bestFit="1" customWidth="1"/>
    <col min="16148" max="16148" width="12.3984375" style="12" customWidth="1"/>
    <col min="16149" max="16149" width="18.59765625" style="12" customWidth="1"/>
    <col min="16150" max="16151" width="12.3984375" style="12" customWidth="1"/>
    <col min="16152" max="16384" width="12.3984375" style="12"/>
  </cols>
  <sheetData>
    <row r="1" spans="1:23" ht="23.1" customHeight="1">
      <c r="A1" s="295" t="s">
        <v>17</v>
      </c>
      <c r="B1" s="295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W1" s="317"/>
    </row>
    <row r="2" spans="1:23" ht="23.1" customHeight="1">
      <c r="A2" s="313" t="s">
        <v>18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3"/>
      <c r="U2" s="313"/>
      <c r="V2" s="313"/>
      <c r="W2" s="313"/>
    </row>
    <row r="3" spans="1:23" ht="70.150000000000006" customHeight="1">
      <c r="A3" s="295" t="s">
        <v>63</v>
      </c>
      <c r="B3" s="295"/>
      <c r="C3" s="322" t="s">
        <v>156</v>
      </c>
      <c r="D3" s="295"/>
      <c r="E3" s="295"/>
      <c r="F3" s="316"/>
      <c r="G3" s="295"/>
      <c r="H3" s="295"/>
      <c r="I3" s="316"/>
      <c r="J3" s="295"/>
      <c r="K3" s="295"/>
      <c r="L3" s="316"/>
      <c r="M3" s="295"/>
      <c r="N3" s="295"/>
      <c r="O3" s="316"/>
      <c r="P3" s="295"/>
      <c r="Q3" s="295"/>
      <c r="R3" s="316"/>
      <c r="S3" s="295"/>
      <c r="T3" s="295"/>
      <c r="U3" s="295" t="s">
        <v>64</v>
      </c>
      <c r="V3" s="295"/>
      <c r="W3" s="295"/>
    </row>
    <row r="4" spans="1:23" ht="105.75" customHeight="1">
      <c r="A4" s="295" t="s">
        <v>65</v>
      </c>
      <c r="B4" s="295"/>
      <c r="C4" s="295"/>
      <c r="D4" s="295"/>
      <c r="E4" s="295"/>
      <c r="F4" s="295"/>
      <c r="G4" s="295"/>
      <c r="H4" s="295"/>
      <c r="I4" s="295"/>
      <c r="J4" s="295"/>
      <c r="K4" s="295"/>
      <c r="L4" s="295"/>
      <c r="M4" s="295"/>
      <c r="N4" s="295"/>
      <c r="O4" s="295"/>
      <c r="P4" s="295"/>
      <c r="Q4" s="295"/>
      <c r="R4" s="295"/>
      <c r="S4" s="295"/>
      <c r="T4" s="295"/>
      <c r="U4" s="295"/>
      <c r="V4" s="295"/>
      <c r="W4" s="295"/>
    </row>
    <row r="5" spans="1:23" s="13" customFormat="1" ht="23.1" customHeight="1">
      <c r="A5" s="306" t="s">
        <v>66</v>
      </c>
      <c r="B5" s="306"/>
      <c r="C5" s="26" t="s">
        <v>223</v>
      </c>
      <c r="D5" s="168"/>
      <c r="E5" s="168">
        <f>COUNTA(C10:C40)</f>
        <v>10</v>
      </c>
      <c r="F5" s="26"/>
      <c r="G5" s="168"/>
      <c r="H5" s="168">
        <f>COUNTA(F10:F40)</f>
        <v>0</v>
      </c>
      <c r="I5" s="26"/>
      <c r="J5" s="168"/>
      <c r="K5" s="168">
        <f>COUNTA(I10:I40)</f>
        <v>0</v>
      </c>
      <c r="L5" s="191"/>
      <c r="M5" s="168"/>
      <c r="N5" s="168">
        <f>COUNTA(L10:L40)</f>
        <v>0</v>
      </c>
      <c r="O5" s="26"/>
      <c r="P5" s="190"/>
      <c r="Q5" s="190">
        <f>COUNTA(O10:O40)</f>
        <v>0</v>
      </c>
      <c r="R5" s="26"/>
      <c r="S5" s="168"/>
      <c r="T5" s="168">
        <f>COUNTA(R10:R40)</f>
        <v>0</v>
      </c>
      <c r="U5" s="289"/>
      <c r="V5" s="289"/>
      <c r="W5" s="289"/>
    </row>
    <row r="6" spans="1:23" ht="23.1" customHeight="1">
      <c r="A6" s="292"/>
      <c r="B6" s="292"/>
      <c r="C6" s="27" t="s">
        <v>23</v>
      </c>
      <c r="D6" s="27" t="s">
        <v>24</v>
      </c>
      <c r="E6" s="28" t="s">
        <v>55</v>
      </c>
      <c r="F6" s="27" t="s">
        <v>23</v>
      </c>
      <c r="G6" s="27" t="s">
        <v>24</v>
      </c>
      <c r="H6" s="28" t="s">
        <v>25</v>
      </c>
      <c r="I6" s="27" t="s">
        <v>23</v>
      </c>
      <c r="J6" s="27" t="s">
        <v>24</v>
      </c>
      <c r="K6" s="28" t="s">
        <v>25</v>
      </c>
      <c r="L6" s="27" t="s">
        <v>23</v>
      </c>
      <c r="M6" s="27" t="s">
        <v>24</v>
      </c>
      <c r="N6" s="28" t="s">
        <v>25</v>
      </c>
      <c r="O6" s="27" t="s">
        <v>7</v>
      </c>
      <c r="P6" s="27" t="s">
        <v>9</v>
      </c>
      <c r="Q6" s="28" t="s">
        <v>12</v>
      </c>
      <c r="R6" s="27" t="s">
        <v>23</v>
      </c>
      <c r="S6" s="27" t="s">
        <v>24</v>
      </c>
      <c r="T6" s="28" t="s">
        <v>25</v>
      </c>
      <c r="U6" s="29" t="s">
        <v>27</v>
      </c>
      <c r="V6" s="29" t="s">
        <v>28</v>
      </c>
      <c r="W6" s="30" t="s">
        <v>29</v>
      </c>
    </row>
    <row r="7" spans="1:23" s="14" customFormat="1" ht="30" customHeight="1">
      <c r="A7" s="294" t="s">
        <v>67</v>
      </c>
      <c r="B7" s="294"/>
      <c r="C7" s="31"/>
      <c r="D7" s="31">
        <v>16666.666666666668</v>
      </c>
      <c r="E7" s="32"/>
      <c r="F7" s="31"/>
      <c r="G7" s="31"/>
      <c r="H7" s="32"/>
      <c r="I7" s="31"/>
      <c r="J7" s="31"/>
      <c r="K7" s="32"/>
      <c r="L7" s="31"/>
      <c r="M7" s="31">
        <f>L7*N7</f>
        <v>0</v>
      </c>
      <c r="N7" s="32"/>
      <c r="O7" s="31"/>
      <c r="P7" s="31">
        <f>O7*Q7</f>
        <v>0</v>
      </c>
      <c r="Q7" s="32"/>
      <c r="R7" s="31"/>
      <c r="S7" s="31">
        <f>R7*T7</f>
        <v>0</v>
      </c>
      <c r="T7" s="32"/>
      <c r="U7" s="33"/>
      <c r="V7" s="33">
        <f>SUMIF($C$6:$T$6,$V$6,C7:T7)</f>
        <v>16666.666666666668</v>
      </c>
      <c r="W7" s="34"/>
    </row>
    <row r="8" spans="1:23" ht="17.25" hidden="1" customHeight="1">
      <c r="A8" s="298" t="s">
        <v>68</v>
      </c>
      <c r="B8" s="298"/>
      <c r="C8" s="50" t="e">
        <f>C7/D5*E5</f>
        <v>#DIV/0!</v>
      </c>
      <c r="D8" s="50" t="e">
        <f>D7/D5*E5</f>
        <v>#DIV/0!</v>
      </c>
      <c r="E8" s="36"/>
      <c r="F8" s="50" t="e">
        <f>F7/G5*H5</f>
        <v>#DIV/0!</v>
      </c>
      <c r="G8" s="50" t="e">
        <f>G7/G5*H5</f>
        <v>#DIV/0!</v>
      </c>
      <c r="H8" s="36"/>
      <c r="I8" s="35" t="e">
        <f>I7/J5*K5</f>
        <v>#DIV/0!</v>
      </c>
      <c r="J8" s="35" t="e">
        <f>J7/J5*K5</f>
        <v>#DIV/0!</v>
      </c>
      <c r="K8" s="36"/>
      <c r="L8" s="50" t="e">
        <f>L7/M5*N5</f>
        <v>#DIV/0!</v>
      </c>
      <c r="M8" s="50" t="e">
        <f>M7/M5*N5</f>
        <v>#DIV/0!</v>
      </c>
      <c r="N8" s="36"/>
      <c r="O8" s="35" t="e">
        <f>O7/P5*Q5</f>
        <v>#DIV/0!</v>
      </c>
      <c r="P8" s="35" t="e">
        <f>P7/P5*Q5</f>
        <v>#DIV/0!</v>
      </c>
      <c r="Q8" s="36"/>
      <c r="R8" s="35" t="e">
        <f>R7/S5*T5</f>
        <v>#DIV/0!</v>
      </c>
      <c r="S8" s="35" t="e">
        <f>S7/S5*T5</f>
        <v>#DIV/0!</v>
      </c>
      <c r="T8" s="36"/>
      <c r="U8" s="37"/>
      <c r="V8" s="37"/>
      <c r="W8" s="38"/>
    </row>
    <row r="9" spans="1:23" s="14" customFormat="1" ht="30" customHeight="1">
      <c r="A9" s="300" t="s">
        <v>69</v>
      </c>
      <c r="B9" s="300"/>
      <c r="C9" s="39">
        <f>SUM(C10:C40)</f>
        <v>555487</v>
      </c>
      <c r="D9" s="40">
        <f>SUM(D10:D40)</f>
        <v>16815</v>
      </c>
      <c r="E9" s="41">
        <f t="shared" ref="E9:E41" si="0">D9/C9</f>
        <v>3.0270735408749441E-2</v>
      </c>
      <c r="F9" s="39">
        <f>SUM(F10:F40)</f>
        <v>0</v>
      </c>
      <c r="G9" s="40">
        <f>SUM(G10:G40)</f>
        <v>0</v>
      </c>
      <c r="H9" s="41" t="e">
        <f t="shared" ref="H9:H41" si="1">G9/F9</f>
        <v>#DIV/0!</v>
      </c>
      <c r="I9" s="39">
        <f>SUM(I10:I40)</f>
        <v>0</v>
      </c>
      <c r="J9" s="40">
        <f>SUM(J10:J40)</f>
        <v>0</v>
      </c>
      <c r="K9" s="41" t="e">
        <f t="shared" ref="K9:K41" si="2">J9/I9</f>
        <v>#DIV/0!</v>
      </c>
      <c r="L9" s="39">
        <f>SUM(L10:L40)</f>
        <v>0</v>
      </c>
      <c r="M9" s="40">
        <f>SUM(M10:M40)</f>
        <v>0</v>
      </c>
      <c r="N9" s="41" t="e">
        <f t="shared" ref="N9:N41" si="3">M9/L9</f>
        <v>#DIV/0!</v>
      </c>
      <c r="O9" s="39">
        <f>SUM(O10:O40)</f>
        <v>0</v>
      </c>
      <c r="P9" s="40">
        <f>SUM(P10:P40)</f>
        <v>0</v>
      </c>
      <c r="Q9" s="41" t="e">
        <f t="shared" ref="Q9:Q41" si="4">P9/O9</f>
        <v>#DIV/0!</v>
      </c>
      <c r="R9" s="39">
        <f>SUM(R10:R40)</f>
        <v>0</v>
      </c>
      <c r="S9" s="40">
        <f>SUM(S10:S40)</f>
        <v>0</v>
      </c>
      <c r="T9" s="41" t="e">
        <f t="shared" ref="T9:T41" si="5">S9/R9</f>
        <v>#DIV/0!</v>
      </c>
      <c r="U9" s="42">
        <f t="shared" ref="U9:U40" si="6">SUMIF($C$6:$T$6,$U$6,C9:T9)</f>
        <v>555487</v>
      </c>
      <c r="V9" s="42">
        <f t="shared" ref="V9:V40" si="7">SUMIF($C$6:$T$6,$V$6,C9:T9)</f>
        <v>16815</v>
      </c>
      <c r="W9" s="43">
        <f>V9/U9</f>
        <v>3.0270735408749441E-2</v>
      </c>
    </row>
    <row r="10" spans="1:23" ht="15.75">
      <c r="A10" s="169">
        <v>44083</v>
      </c>
      <c r="B10" s="44" t="s">
        <v>157</v>
      </c>
      <c r="C10" s="248">
        <v>56395</v>
      </c>
      <c r="D10" s="248">
        <v>1679</v>
      </c>
      <c r="E10" s="249">
        <f t="shared" si="0"/>
        <v>2.9772142920471673E-2</v>
      </c>
      <c r="F10" s="248"/>
      <c r="G10" s="248"/>
      <c r="H10" s="249" t="e">
        <f t="shared" si="1"/>
        <v>#DIV/0!</v>
      </c>
      <c r="I10" s="248"/>
      <c r="J10" s="248"/>
      <c r="K10" s="249" t="e">
        <f t="shared" si="2"/>
        <v>#DIV/0!</v>
      </c>
      <c r="L10" s="35"/>
      <c r="M10" s="35"/>
      <c r="N10" s="36" t="e">
        <f t="shared" si="3"/>
        <v>#DIV/0!</v>
      </c>
      <c r="O10" s="35"/>
      <c r="P10" s="35"/>
      <c r="Q10" s="36" t="e">
        <f t="shared" si="4"/>
        <v>#DIV/0!</v>
      </c>
      <c r="R10" s="35"/>
      <c r="S10" s="35"/>
      <c r="T10" s="36" t="e">
        <f t="shared" si="5"/>
        <v>#DIV/0!</v>
      </c>
      <c r="U10" s="170">
        <f t="shared" si="6"/>
        <v>56395</v>
      </c>
      <c r="V10" s="171">
        <f t="shared" si="7"/>
        <v>1679</v>
      </c>
      <c r="W10" s="172">
        <f t="shared" ref="W10:W41" si="8">V10/U10</f>
        <v>2.9772142920471673E-2</v>
      </c>
    </row>
    <row r="11" spans="1:23" ht="15.75">
      <c r="A11" s="267">
        <v>44084</v>
      </c>
      <c r="B11" s="44" t="s">
        <v>33</v>
      </c>
      <c r="C11" s="248">
        <v>56034</v>
      </c>
      <c r="D11" s="248">
        <v>1722</v>
      </c>
      <c r="E11" s="249">
        <f t="shared" ref="E11:E23" si="9">D11/C11</f>
        <v>3.073134168540529E-2</v>
      </c>
      <c r="F11" s="248"/>
      <c r="G11" s="248"/>
      <c r="H11" s="249" t="e">
        <f t="shared" ref="H11:H23" si="10">G11/F11</f>
        <v>#DIV/0!</v>
      </c>
      <c r="I11" s="248"/>
      <c r="J11" s="248"/>
      <c r="K11" s="249" t="e">
        <f t="shared" ref="K11:K23" si="11">J11/I11</f>
        <v>#DIV/0!</v>
      </c>
      <c r="L11" s="35"/>
      <c r="M11" s="35"/>
      <c r="N11" s="36" t="e">
        <f t="shared" ref="N11:N23" si="12">M11/L11</f>
        <v>#DIV/0!</v>
      </c>
      <c r="O11" s="35"/>
      <c r="P11" s="35"/>
      <c r="Q11" s="36" t="e">
        <f t="shared" si="4"/>
        <v>#DIV/0!</v>
      </c>
      <c r="R11" s="35"/>
      <c r="S11" s="35"/>
      <c r="T11" s="36" t="e">
        <f t="shared" ref="T11:T23" si="13">S11/R11</f>
        <v>#DIV/0!</v>
      </c>
      <c r="U11" s="170">
        <f t="shared" ref="U11:U23" si="14">SUMIF($C$6:$T$6,$U$6,C11:T11)</f>
        <v>56034</v>
      </c>
      <c r="V11" s="171">
        <f t="shared" ref="V11:V23" si="15">SUMIF($C$6:$T$6,$V$6,C11:T11)</f>
        <v>1722</v>
      </c>
      <c r="W11" s="172">
        <f t="shared" ref="W11:W23" si="16">V11/U11</f>
        <v>3.073134168540529E-2</v>
      </c>
    </row>
    <row r="12" spans="1:23" ht="15.75">
      <c r="A12" s="267">
        <v>44085</v>
      </c>
      <c r="B12" s="44" t="s">
        <v>34</v>
      </c>
      <c r="C12" s="248">
        <v>53944</v>
      </c>
      <c r="D12" s="248">
        <v>1637</v>
      </c>
      <c r="E12" s="249">
        <f t="shared" si="9"/>
        <v>3.0346285036333975E-2</v>
      </c>
      <c r="F12" s="248"/>
      <c r="G12" s="248"/>
      <c r="H12" s="249" t="e">
        <f t="shared" si="10"/>
        <v>#DIV/0!</v>
      </c>
      <c r="I12" s="248"/>
      <c r="J12" s="248"/>
      <c r="K12" s="249" t="e">
        <f t="shared" si="11"/>
        <v>#DIV/0!</v>
      </c>
      <c r="L12" s="35"/>
      <c r="M12" s="35"/>
      <c r="N12" s="36" t="e">
        <f t="shared" si="12"/>
        <v>#DIV/0!</v>
      </c>
      <c r="O12" s="35"/>
      <c r="P12" s="35"/>
      <c r="Q12" s="36" t="e">
        <f t="shared" si="4"/>
        <v>#DIV/0!</v>
      </c>
      <c r="R12" s="35"/>
      <c r="S12" s="35"/>
      <c r="T12" s="36" t="e">
        <f t="shared" si="13"/>
        <v>#DIV/0!</v>
      </c>
      <c r="U12" s="170">
        <f t="shared" si="14"/>
        <v>53944</v>
      </c>
      <c r="V12" s="171">
        <f t="shared" si="15"/>
        <v>1637</v>
      </c>
      <c r="W12" s="172">
        <f t="shared" si="16"/>
        <v>3.0346285036333975E-2</v>
      </c>
    </row>
    <row r="13" spans="1:23" ht="15.75">
      <c r="A13" s="267">
        <v>44086</v>
      </c>
      <c r="B13" s="44" t="s">
        <v>35</v>
      </c>
      <c r="C13" s="248">
        <v>54934</v>
      </c>
      <c r="D13" s="248">
        <v>1687</v>
      </c>
      <c r="E13" s="249">
        <f t="shared" si="9"/>
        <v>3.0709578767247971E-2</v>
      </c>
      <c r="F13" s="248"/>
      <c r="G13" s="248"/>
      <c r="H13" s="249" t="e">
        <f t="shared" si="10"/>
        <v>#DIV/0!</v>
      </c>
      <c r="I13" s="248"/>
      <c r="J13" s="248"/>
      <c r="K13" s="249" t="e">
        <f t="shared" si="11"/>
        <v>#DIV/0!</v>
      </c>
      <c r="L13" s="35"/>
      <c r="M13" s="35"/>
      <c r="N13" s="36" t="e">
        <f t="shared" si="12"/>
        <v>#DIV/0!</v>
      </c>
      <c r="O13" s="35"/>
      <c r="P13" s="35"/>
      <c r="Q13" s="36" t="e">
        <f t="shared" si="4"/>
        <v>#DIV/0!</v>
      </c>
      <c r="R13" s="35"/>
      <c r="S13" s="35"/>
      <c r="T13" s="36" t="e">
        <f t="shared" si="13"/>
        <v>#DIV/0!</v>
      </c>
      <c r="U13" s="170">
        <f t="shared" si="14"/>
        <v>54934</v>
      </c>
      <c r="V13" s="171">
        <f t="shared" si="15"/>
        <v>1687</v>
      </c>
      <c r="W13" s="172">
        <f t="shared" si="16"/>
        <v>3.0709578767247971E-2</v>
      </c>
    </row>
    <row r="14" spans="1:23" ht="15.75">
      <c r="A14" s="267">
        <v>44087</v>
      </c>
      <c r="B14" s="44" t="s">
        <v>36</v>
      </c>
      <c r="C14" s="248">
        <v>55934</v>
      </c>
      <c r="D14" s="248">
        <v>1683</v>
      </c>
      <c r="E14" s="249">
        <f t="shared" si="9"/>
        <v>3.0089033503772303E-2</v>
      </c>
      <c r="F14" s="248"/>
      <c r="G14" s="248"/>
      <c r="H14" s="249" t="e">
        <f t="shared" si="10"/>
        <v>#DIV/0!</v>
      </c>
      <c r="I14" s="248"/>
      <c r="J14" s="248"/>
      <c r="K14" s="249" t="e">
        <f t="shared" si="11"/>
        <v>#DIV/0!</v>
      </c>
      <c r="L14" s="35"/>
      <c r="M14" s="35"/>
      <c r="N14" s="36" t="e">
        <f t="shared" si="12"/>
        <v>#DIV/0!</v>
      </c>
      <c r="O14" s="35"/>
      <c r="P14" s="35"/>
      <c r="Q14" s="36" t="e">
        <f t="shared" si="4"/>
        <v>#DIV/0!</v>
      </c>
      <c r="R14" s="35"/>
      <c r="S14" s="35"/>
      <c r="T14" s="36" t="e">
        <f t="shared" si="13"/>
        <v>#DIV/0!</v>
      </c>
      <c r="U14" s="170">
        <f t="shared" si="14"/>
        <v>55934</v>
      </c>
      <c r="V14" s="171">
        <f t="shared" si="15"/>
        <v>1683</v>
      </c>
      <c r="W14" s="172">
        <f t="shared" si="16"/>
        <v>3.0089033503772303E-2</v>
      </c>
    </row>
    <row r="15" spans="1:23" ht="15.75">
      <c r="A15" s="267">
        <v>44088</v>
      </c>
      <c r="B15" s="44" t="s">
        <v>37</v>
      </c>
      <c r="C15" s="248">
        <v>54093</v>
      </c>
      <c r="D15" s="248">
        <v>1673</v>
      </c>
      <c r="E15" s="249">
        <f t="shared" si="9"/>
        <v>3.0928216220213335E-2</v>
      </c>
      <c r="F15" s="248"/>
      <c r="G15" s="248"/>
      <c r="H15" s="249" t="e">
        <f t="shared" si="10"/>
        <v>#DIV/0!</v>
      </c>
      <c r="I15" s="248"/>
      <c r="J15" s="248"/>
      <c r="K15" s="249" t="e">
        <f t="shared" si="11"/>
        <v>#DIV/0!</v>
      </c>
      <c r="L15" s="35"/>
      <c r="M15" s="35"/>
      <c r="N15" s="36" t="e">
        <f t="shared" si="12"/>
        <v>#DIV/0!</v>
      </c>
      <c r="O15" s="35"/>
      <c r="P15" s="35"/>
      <c r="Q15" s="36" t="e">
        <f t="shared" si="4"/>
        <v>#DIV/0!</v>
      </c>
      <c r="R15" s="35"/>
      <c r="S15" s="35"/>
      <c r="T15" s="36" t="e">
        <f t="shared" si="13"/>
        <v>#DIV/0!</v>
      </c>
      <c r="U15" s="170">
        <f t="shared" si="14"/>
        <v>54093</v>
      </c>
      <c r="V15" s="171">
        <f t="shared" si="15"/>
        <v>1673</v>
      </c>
      <c r="W15" s="172">
        <f t="shared" si="16"/>
        <v>3.0928216220213335E-2</v>
      </c>
    </row>
    <row r="16" spans="1:23" ht="15.75">
      <c r="A16" s="267">
        <v>44089</v>
      </c>
      <c r="B16" s="44" t="s">
        <v>38</v>
      </c>
      <c r="C16" s="248">
        <v>54845</v>
      </c>
      <c r="D16" s="248">
        <v>1662</v>
      </c>
      <c r="E16" s="249">
        <f t="shared" si="9"/>
        <v>3.0303582824323091E-2</v>
      </c>
      <c r="F16" s="248"/>
      <c r="G16" s="248"/>
      <c r="H16" s="249" t="e">
        <f t="shared" si="10"/>
        <v>#DIV/0!</v>
      </c>
      <c r="I16" s="248"/>
      <c r="J16" s="248"/>
      <c r="K16" s="249" t="e">
        <f t="shared" si="11"/>
        <v>#DIV/0!</v>
      </c>
      <c r="L16" s="35"/>
      <c r="M16" s="35"/>
      <c r="N16" s="36" t="e">
        <f t="shared" si="12"/>
        <v>#DIV/0!</v>
      </c>
      <c r="O16" s="35"/>
      <c r="P16" s="35"/>
      <c r="Q16" s="36" t="e">
        <f t="shared" si="4"/>
        <v>#DIV/0!</v>
      </c>
      <c r="R16" s="35"/>
      <c r="S16" s="35"/>
      <c r="T16" s="36" t="e">
        <f t="shared" si="13"/>
        <v>#DIV/0!</v>
      </c>
      <c r="U16" s="170">
        <f t="shared" si="14"/>
        <v>54845</v>
      </c>
      <c r="V16" s="171">
        <f t="shared" si="15"/>
        <v>1662</v>
      </c>
      <c r="W16" s="172">
        <f t="shared" si="16"/>
        <v>3.0303582824323091E-2</v>
      </c>
    </row>
    <row r="17" spans="1:23" ht="15.75">
      <c r="A17" s="267">
        <v>44090</v>
      </c>
      <c r="B17" s="44" t="s">
        <v>39</v>
      </c>
      <c r="C17" s="248">
        <v>59405</v>
      </c>
      <c r="D17" s="248">
        <v>1760</v>
      </c>
      <c r="E17" s="249">
        <f t="shared" si="9"/>
        <v>2.9627135762982915E-2</v>
      </c>
      <c r="F17" s="248"/>
      <c r="G17" s="248"/>
      <c r="H17" s="249" t="e">
        <f t="shared" si="10"/>
        <v>#DIV/0!</v>
      </c>
      <c r="I17" s="248"/>
      <c r="J17" s="248"/>
      <c r="K17" s="249" t="e">
        <f t="shared" si="11"/>
        <v>#DIV/0!</v>
      </c>
      <c r="L17" s="35"/>
      <c r="M17" s="35"/>
      <c r="N17" s="36" t="e">
        <f t="shared" si="12"/>
        <v>#DIV/0!</v>
      </c>
      <c r="O17" s="35"/>
      <c r="P17" s="35"/>
      <c r="Q17" s="36" t="e">
        <f t="shared" si="4"/>
        <v>#DIV/0!</v>
      </c>
      <c r="R17" s="35"/>
      <c r="S17" s="35"/>
      <c r="T17" s="36" t="e">
        <f t="shared" si="13"/>
        <v>#DIV/0!</v>
      </c>
      <c r="U17" s="170">
        <f t="shared" si="14"/>
        <v>59405</v>
      </c>
      <c r="V17" s="171">
        <f t="shared" si="15"/>
        <v>1760</v>
      </c>
      <c r="W17" s="172">
        <f t="shared" si="16"/>
        <v>2.9627135762982915E-2</v>
      </c>
    </row>
    <row r="18" spans="1:23" ht="15.75">
      <c r="A18" s="267">
        <v>44091</v>
      </c>
      <c r="B18" s="44" t="s">
        <v>33</v>
      </c>
      <c r="C18" s="248">
        <v>54948</v>
      </c>
      <c r="D18" s="248">
        <v>1625</v>
      </c>
      <c r="E18" s="249">
        <f t="shared" si="9"/>
        <v>2.9573414864963239E-2</v>
      </c>
      <c r="F18" s="248"/>
      <c r="G18" s="248"/>
      <c r="H18" s="249" t="e">
        <f t="shared" si="10"/>
        <v>#DIV/0!</v>
      </c>
      <c r="I18" s="248"/>
      <c r="J18" s="248"/>
      <c r="K18" s="249" t="e">
        <f t="shared" si="11"/>
        <v>#DIV/0!</v>
      </c>
      <c r="L18" s="35"/>
      <c r="M18" s="35"/>
      <c r="N18" s="36" t="e">
        <f t="shared" si="12"/>
        <v>#DIV/0!</v>
      </c>
      <c r="O18" s="35"/>
      <c r="P18" s="35"/>
      <c r="Q18" s="36" t="e">
        <f t="shared" si="4"/>
        <v>#DIV/0!</v>
      </c>
      <c r="R18" s="35"/>
      <c r="S18" s="35"/>
      <c r="T18" s="36" t="e">
        <f t="shared" si="13"/>
        <v>#DIV/0!</v>
      </c>
      <c r="U18" s="170">
        <f t="shared" si="14"/>
        <v>54948</v>
      </c>
      <c r="V18" s="171">
        <f t="shared" si="15"/>
        <v>1625</v>
      </c>
      <c r="W18" s="172">
        <f t="shared" si="16"/>
        <v>2.9573414864963239E-2</v>
      </c>
    </row>
    <row r="19" spans="1:23" ht="15.75">
      <c r="A19" s="267">
        <v>44092</v>
      </c>
      <c r="B19" s="44" t="s">
        <v>34</v>
      </c>
      <c r="C19" s="248">
        <v>54955</v>
      </c>
      <c r="D19" s="248">
        <v>1687</v>
      </c>
      <c r="E19" s="249">
        <f t="shared" si="9"/>
        <v>3.0697843690292059E-2</v>
      </c>
      <c r="F19" s="248"/>
      <c r="G19" s="248"/>
      <c r="H19" s="249" t="e">
        <f t="shared" si="10"/>
        <v>#DIV/0!</v>
      </c>
      <c r="I19" s="248"/>
      <c r="J19" s="248"/>
      <c r="K19" s="249" t="e">
        <f t="shared" si="11"/>
        <v>#DIV/0!</v>
      </c>
      <c r="L19" s="35"/>
      <c r="M19" s="35"/>
      <c r="N19" s="36" t="e">
        <f t="shared" si="12"/>
        <v>#DIV/0!</v>
      </c>
      <c r="O19" s="35"/>
      <c r="P19" s="35"/>
      <c r="Q19" s="36" t="e">
        <f t="shared" si="4"/>
        <v>#DIV/0!</v>
      </c>
      <c r="R19" s="35"/>
      <c r="S19" s="35"/>
      <c r="T19" s="36" t="e">
        <f t="shared" si="13"/>
        <v>#DIV/0!</v>
      </c>
      <c r="U19" s="170">
        <f t="shared" si="14"/>
        <v>54955</v>
      </c>
      <c r="V19" s="171">
        <f t="shared" si="15"/>
        <v>1687</v>
      </c>
      <c r="W19" s="172">
        <f t="shared" si="16"/>
        <v>3.0697843690292059E-2</v>
      </c>
    </row>
    <row r="20" spans="1:23" ht="15.75" hidden="1">
      <c r="A20" s="258">
        <v>44065</v>
      </c>
      <c r="B20" s="44" t="s">
        <v>35</v>
      </c>
      <c r="C20" s="248"/>
      <c r="D20" s="248"/>
      <c r="E20" s="249" t="e">
        <f t="shared" si="9"/>
        <v>#DIV/0!</v>
      </c>
      <c r="F20" s="248"/>
      <c r="G20" s="248"/>
      <c r="H20" s="249" t="e">
        <f t="shared" si="10"/>
        <v>#DIV/0!</v>
      </c>
      <c r="I20" s="248"/>
      <c r="J20" s="248"/>
      <c r="K20" s="249" t="e">
        <f t="shared" si="11"/>
        <v>#DIV/0!</v>
      </c>
      <c r="L20" s="35"/>
      <c r="M20" s="35"/>
      <c r="N20" s="36" t="e">
        <f t="shared" si="12"/>
        <v>#DIV/0!</v>
      </c>
      <c r="O20" s="35"/>
      <c r="P20" s="35"/>
      <c r="Q20" s="36" t="e">
        <f t="shared" si="4"/>
        <v>#DIV/0!</v>
      </c>
      <c r="R20" s="35"/>
      <c r="S20" s="35"/>
      <c r="T20" s="36" t="e">
        <f t="shared" si="13"/>
        <v>#DIV/0!</v>
      </c>
      <c r="U20" s="170">
        <f t="shared" si="14"/>
        <v>0</v>
      </c>
      <c r="V20" s="171">
        <f t="shared" si="15"/>
        <v>0</v>
      </c>
      <c r="W20" s="172" t="e">
        <f t="shared" si="16"/>
        <v>#DIV/0!</v>
      </c>
    </row>
    <row r="21" spans="1:23" ht="15.75" hidden="1">
      <c r="A21" s="258">
        <v>44066</v>
      </c>
      <c r="B21" s="44" t="s">
        <v>36</v>
      </c>
      <c r="C21" s="248"/>
      <c r="D21" s="248"/>
      <c r="E21" s="249" t="e">
        <f t="shared" si="9"/>
        <v>#DIV/0!</v>
      </c>
      <c r="F21" s="248"/>
      <c r="G21" s="248"/>
      <c r="H21" s="249" t="e">
        <f t="shared" si="10"/>
        <v>#DIV/0!</v>
      </c>
      <c r="I21" s="248"/>
      <c r="J21" s="248"/>
      <c r="K21" s="249" t="e">
        <f t="shared" si="11"/>
        <v>#DIV/0!</v>
      </c>
      <c r="L21" s="35"/>
      <c r="M21" s="35"/>
      <c r="N21" s="36" t="e">
        <f t="shared" si="12"/>
        <v>#DIV/0!</v>
      </c>
      <c r="O21" s="35"/>
      <c r="P21" s="35"/>
      <c r="Q21" s="36" t="e">
        <f t="shared" si="4"/>
        <v>#DIV/0!</v>
      </c>
      <c r="R21" s="35"/>
      <c r="S21" s="35"/>
      <c r="T21" s="36" t="e">
        <f t="shared" si="13"/>
        <v>#DIV/0!</v>
      </c>
      <c r="U21" s="170">
        <f t="shared" si="14"/>
        <v>0</v>
      </c>
      <c r="V21" s="171">
        <f t="shared" si="15"/>
        <v>0</v>
      </c>
      <c r="W21" s="172" t="e">
        <f t="shared" si="16"/>
        <v>#DIV/0!</v>
      </c>
    </row>
    <row r="22" spans="1:23" ht="15.75" hidden="1">
      <c r="A22" s="258">
        <v>44067</v>
      </c>
      <c r="B22" s="44" t="s">
        <v>37</v>
      </c>
      <c r="C22" s="248"/>
      <c r="D22" s="248"/>
      <c r="E22" s="249" t="e">
        <f t="shared" si="9"/>
        <v>#DIV/0!</v>
      </c>
      <c r="F22" s="248"/>
      <c r="G22" s="248"/>
      <c r="H22" s="249" t="e">
        <f t="shared" si="10"/>
        <v>#DIV/0!</v>
      </c>
      <c r="I22" s="248"/>
      <c r="J22" s="248"/>
      <c r="K22" s="249" t="e">
        <f t="shared" si="11"/>
        <v>#DIV/0!</v>
      </c>
      <c r="L22" s="35"/>
      <c r="M22" s="35"/>
      <c r="N22" s="36" t="e">
        <f t="shared" si="12"/>
        <v>#DIV/0!</v>
      </c>
      <c r="O22" s="35"/>
      <c r="P22" s="35"/>
      <c r="Q22" s="36" t="e">
        <f t="shared" si="4"/>
        <v>#DIV/0!</v>
      </c>
      <c r="R22" s="35"/>
      <c r="S22" s="35"/>
      <c r="T22" s="36" t="e">
        <f t="shared" si="13"/>
        <v>#DIV/0!</v>
      </c>
      <c r="U22" s="170">
        <f t="shared" si="14"/>
        <v>0</v>
      </c>
      <c r="V22" s="171">
        <f t="shared" si="15"/>
        <v>0</v>
      </c>
      <c r="W22" s="172" t="e">
        <f t="shared" si="16"/>
        <v>#DIV/0!</v>
      </c>
    </row>
    <row r="23" spans="1:23" ht="15.75" hidden="1">
      <c r="A23" s="258">
        <v>44068</v>
      </c>
      <c r="B23" s="44" t="s">
        <v>38</v>
      </c>
      <c r="C23" s="248"/>
      <c r="D23" s="248"/>
      <c r="E23" s="249" t="e">
        <f t="shared" si="9"/>
        <v>#DIV/0!</v>
      </c>
      <c r="F23" s="248"/>
      <c r="G23" s="248"/>
      <c r="H23" s="249" t="e">
        <f t="shared" si="10"/>
        <v>#DIV/0!</v>
      </c>
      <c r="I23" s="248"/>
      <c r="J23" s="248"/>
      <c r="K23" s="249" t="e">
        <f t="shared" si="11"/>
        <v>#DIV/0!</v>
      </c>
      <c r="L23" s="35"/>
      <c r="M23" s="35"/>
      <c r="N23" s="36" t="e">
        <f t="shared" si="12"/>
        <v>#DIV/0!</v>
      </c>
      <c r="O23" s="35"/>
      <c r="P23" s="35"/>
      <c r="Q23" s="36" t="e">
        <f t="shared" si="4"/>
        <v>#DIV/0!</v>
      </c>
      <c r="R23" s="35"/>
      <c r="S23" s="35"/>
      <c r="T23" s="36" t="e">
        <f t="shared" si="13"/>
        <v>#DIV/0!</v>
      </c>
      <c r="U23" s="170">
        <f t="shared" si="14"/>
        <v>0</v>
      </c>
      <c r="V23" s="171">
        <f t="shared" si="15"/>
        <v>0</v>
      </c>
      <c r="W23" s="172" t="e">
        <f t="shared" si="16"/>
        <v>#DIV/0!</v>
      </c>
    </row>
    <row r="24" spans="1:23" ht="15.75" hidden="1">
      <c r="A24" s="258">
        <v>44069</v>
      </c>
      <c r="B24" s="44" t="s">
        <v>39</v>
      </c>
      <c r="C24" s="35"/>
      <c r="D24" s="35"/>
      <c r="E24" s="36" t="e">
        <f t="shared" si="0"/>
        <v>#DIV/0!</v>
      </c>
      <c r="F24" s="35"/>
      <c r="G24" s="35"/>
      <c r="H24" s="36" t="e">
        <f t="shared" si="1"/>
        <v>#DIV/0!</v>
      </c>
      <c r="I24" s="35"/>
      <c r="J24" s="35"/>
      <c r="K24" s="36" t="e">
        <f t="shared" si="2"/>
        <v>#DIV/0!</v>
      </c>
      <c r="L24" s="35"/>
      <c r="M24" s="35"/>
      <c r="N24" s="36" t="e">
        <f t="shared" si="3"/>
        <v>#DIV/0!</v>
      </c>
      <c r="O24" s="35"/>
      <c r="P24" s="35"/>
      <c r="Q24" s="36" t="e">
        <f t="shared" si="4"/>
        <v>#DIV/0!</v>
      </c>
      <c r="R24" s="35"/>
      <c r="S24" s="35"/>
      <c r="T24" s="36" t="e">
        <f t="shared" si="5"/>
        <v>#DIV/0!</v>
      </c>
      <c r="U24" s="170">
        <f t="shared" si="6"/>
        <v>0</v>
      </c>
      <c r="V24" s="171">
        <f t="shared" si="7"/>
        <v>0</v>
      </c>
      <c r="W24" s="172" t="e">
        <f t="shared" si="8"/>
        <v>#DIV/0!</v>
      </c>
    </row>
    <row r="25" spans="1:23" ht="15.75" hidden="1">
      <c r="A25" s="258">
        <v>44070</v>
      </c>
      <c r="B25" s="44" t="s">
        <v>33</v>
      </c>
      <c r="C25" s="35"/>
      <c r="D25" s="35"/>
      <c r="E25" s="36" t="e">
        <f t="shared" si="0"/>
        <v>#DIV/0!</v>
      </c>
      <c r="F25" s="35"/>
      <c r="G25" s="35"/>
      <c r="H25" s="36" t="e">
        <f t="shared" si="1"/>
        <v>#DIV/0!</v>
      </c>
      <c r="I25" s="35"/>
      <c r="J25" s="35"/>
      <c r="K25" s="36" t="e">
        <f t="shared" si="2"/>
        <v>#DIV/0!</v>
      </c>
      <c r="L25" s="35"/>
      <c r="M25" s="35"/>
      <c r="N25" s="36" t="e">
        <f t="shared" si="3"/>
        <v>#DIV/0!</v>
      </c>
      <c r="O25" s="35"/>
      <c r="P25" s="35"/>
      <c r="Q25" s="36" t="e">
        <f t="shared" si="4"/>
        <v>#DIV/0!</v>
      </c>
      <c r="R25" s="35"/>
      <c r="S25" s="35"/>
      <c r="T25" s="36" t="e">
        <f t="shared" si="5"/>
        <v>#DIV/0!</v>
      </c>
      <c r="U25" s="170">
        <f t="shared" si="6"/>
        <v>0</v>
      </c>
      <c r="V25" s="171">
        <f t="shared" si="7"/>
        <v>0</v>
      </c>
      <c r="W25" s="172" t="e">
        <f t="shared" si="8"/>
        <v>#DIV/0!</v>
      </c>
    </row>
    <row r="26" spans="1:23" ht="15.75" hidden="1">
      <c r="A26" s="258">
        <v>44071</v>
      </c>
      <c r="B26" s="44" t="s">
        <v>34</v>
      </c>
      <c r="C26" s="35"/>
      <c r="D26" s="35"/>
      <c r="E26" s="36" t="e">
        <f t="shared" si="0"/>
        <v>#DIV/0!</v>
      </c>
      <c r="F26" s="35"/>
      <c r="G26" s="35"/>
      <c r="H26" s="36" t="e">
        <f t="shared" si="1"/>
        <v>#DIV/0!</v>
      </c>
      <c r="I26" s="35"/>
      <c r="J26" s="35"/>
      <c r="K26" s="36" t="e">
        <f t="shared" si="2"/>
        <v>#DIV/0!</v>
      </c>
      <c r="L26" s="35"/>
      <c r="M26" s="35"/>
      <c r="N26" s="36" t="e">
        <f t="shared" si="3"/>
        <v>#DIV/0!</v>
      </c>
      <c r="O26" s="35"/>
      <c r="P26" s="35"/>
      <c r="Q26" s="36" t="e">
        <f t="shared" si="4"/>
        <v>#DIV/0!</v>
      </c>
      <c r="R26" s="35"/>
      <c r="S26" s="35"/>
      <c r="T26" s="36" t="e">
        <f t="shared" si="5"/>
        <v>#DIV/0!</v>
      </c>
      <c r="U26" s="170">
        <f t="shared" si="6"/>
        <v>0</v>
      </c>
      <c r="V26" s="171">
        <f t="shared" si="7"/>
        <v>0</v>
      </c>
      <c r="W26" s="172" t="e">
        <f t="shared" si="8"/>
        <v>#DIV/0!</v>
      </c>
    </row>
    <row r="27" spans="1:23" ht="15.75" hidden="1">
      <c r="A27" s="258">
        <v>44072</v>
      </c>
      <c r="B27" s="44" t="s">
        <v>35</v>
      </c>
      <c r="C27" s="35"/>
      <c r="D27" s="35"/>
      <c r="E27" s="36" t="e">
        <f t="shared" si="0"/>
        <v>#DIV/0!</v>
      </c>
      <c r="F27" s="35"/>
      <c r="G27" s="35"/>
      <c r="H27" s="36" t="e">
        <f t="shared" si="1"/>
        <v>#DIV/0!</v>
      </c>
      <c r="I27" s="35"/>
      <c r="J27" s="35"/>
      <c r="K27" s="36" t="e">
        <f t="shared" si="2"/>
        <v>#DIV/0!</v>
      </c>
      <c r="L27" s="35"/>
      <c r="M27" s="35"/>
      <c r="N27" s="36" t="e">
        <f t="shared" si="3"/>
        <v>#DIV/0!</v>
      </c>
      <c r="O27" s="35"/>
      <c r="P27" s="35"/>
      <c r="Q27" s="36" t="e">
        <f t="shared" si="4"/>
        <v>#DIV/0!</v>
      </c>
      <c r="R27" s="35"/>
      <c r="S27" s="35"/>
      <c r="T27" s="36" t="e">
        <f t="shared" si="5"/>
        <v>#DIV/0!</v>
      </c>
      <c r="U27" s="170">
        <f t="shared" si="6"/>
        <v>0</v>
      </c>
      <c r="V27" s="171">
        <f t="shared" si="7"/>
        <v>0</v>
      </c>
      <c r="W27" s="172" t="e">
        <f t="shared" si="8"/>
        <v>#DIV/0!</v>
      </c>
    </row>
    <row r="28" spans="1:23" ht="15.75" hidden="1">
      <c r="A28" s="258">
        <v>44073</v>
      </c>
      <c r="B28" s="44" t="s">
        <v>36</v>
      </c>
      <c r="C28" s="35"/>
      <c r="D28" s="35"/>
      <c r="E28" s="36" t="e">
        <f t="shared" si="0"/>
        <v>#DIV/0!</v>
      </c>
      <c r="F28" s="35"/>
      <c r="G28" s="35"/>
      <c r="H28" s="36" t="e">
        <f t="shared" si="1"/>
        <v>#DIV/0!</v>
      </c>
      <c r="I28" s="35"/>
      <c r="J28" s="35"/>
      <c r="K28" s="36" t="e">
        <f t="shared" si="2"/>
        <v>#DIV/0!</v>
      </c>
      <c r="L28" s="35"/>
      <c r="M28" s="35"/>
      <c r="N28" s="36" t="e">
        <f t="shared" si="3"/>
        <v>#DIV/0!</v>
      </c>
      <c r="O28" s="35"/>
      <c r="P28" s="35"/>
      <c r="Q28" s="36" t="e">
        <f t="shared" si="4"/>
        <v>#DIV/0!</v>
      </c>
      <c r="R28" s="35"/>
      <c r="S28" s="35"/>
      <c r="T28" s="36" t="e">
        <f t="shared" si="5"/>
        <v>#DIV/0!</v>
      </c>
      <c r="U28" s="170">
        <f t="shared" si="6"/>
        <v>0</v>
      </c>
      <c r="V28" s="171">
        <f t="shared" si="7"/>
        <v>0</v>
      </c>
      <c r="W28" s="172" t="e">
        <f t="shared" si="8"/>
        <v>#DIV/0!</v>
      </c>
    </row>
    <row r="29" spans="1:23" ht="15.75" hidden="1">
      <c r="A29" s="258">
        <v>44074</v>
      </c>
      <c r="B29" s="44" t="s">
        <v>37</v>
      </c>
      <c r="C29" s="35"/>
      <c r="D29" s="35"/>
      <c r="E29" s="36" t="e">
        <f t="shared" si="0"/>
        <v>#DIV/0!</v>
      </c>
      <c r="F29" s="35"/>
      <c r="G29" s="35"/>
      <c r="H29" s="36" t="e">
        <f t="shared" si="1"/>
        <v>#DIV/0!</v>
      </c>
      <c r="I29" s="35"/>
      <c r="J29" s="35"/>
      <c r="K29" s="36" t="e">
        <f t="shared" si="2"/>
        <v>#DIV/0!</v>
      </c>
      <c r="L29" s="35"/>
      <c r="M29" s="35"/>
      <c r="N29" s="36" t="e">
        <f t="shared" si="3"/>
        <v>#DIV/0!</v>
      </c>
      <c r="O29" s="35"/>
      <c r="P29" s="35"/>
      <c r="Q29" s="36" t="e">
        <f t="shared" si="4"/>
        <v>#DIV/0!</v>
      </c>
      <c r="R29" s="35"/>
      <c r="S29" s="35"/>
      <c r="T29" s="36" t="e">
        <f t="shared" si="5"/>
        <v>#DIV/0!</v>
      </c>
      <c r="U29" s="170">
        <f t="shared" si="6"/>
        <v>0</v>
      </c>
      <c r="V29" s="171">
        <f t="shared" si="7"/>
        <v>0</v>
      </c>
      <c r="W29" s="172" t="e">
        <f t="shared" si="8"/>
        <v>#DIV/0!</v>
      </c>
    </row>
    <row r="30" spans="1:23" ht="15.75" hidden="1">
      <c r="A30" s="258">
        <v>44075</v>
      </c>
      <c r="B30" s="44" t="s">
        <v>38</v>
      </c>
      <c r="C30" s="35"/>
      <c r="D30" s="35"/>
      <c r="E30" s="36" t="e">
        <f t="shared" si="0"/>
        <v>#DIV/0!</v>
      </c>
      <c r="F30" s="35"/>
      <c r="G30" s="35"/>
      <c r="H30" s="36" t="e">
        <f t="shared" si="1"/>
        <v>#DIV/0!</v>
      </c>
      <c r="I30" s="35"/>
      <c r="J30" s="35"/>
      <c r="K30" s="36" t="e">
        <f t="shared" si="2"/>
        <v>#DIV/0!</v>
      </c>
      <c r="L30" s="35"/>
      <c r="M30" s="35"/>
      <c r="N30" s="36" t="e">
        <f t="shared" si="3"/>
        <v>#DIV/0!</v>
      </c>
      <c r="O30" s="35"/>
      <c r="P30" s="35"/>
      <c r="Q30" s="36" t="e">
        <f t="shared" si="4"/>
        <v>#DIV/0!</v>
      </c>
      <c r="R30" s="35"/>
      <c r="S30" s="35"/>
      <c r="T30" s="36" t="e">
        <f t="shared" si="5"/>
        <v>#DIV/0!</v>
      </c>
      <c r="U30" s="170">
        <f t="shared" si="6"/>
        <v>0</v>
      </c>
      <c r="V30" s="171">
        <f t="shared" si="7"/>
        <v>0</v>
      </c>
      <c r="W30" s="172" t="e">
        <f t="shared" si="8"/>
        <v>#DIV/0!</v>
      </c>
    </row>
    <row r="31" spans="1:23" ht="15.75" hidden="1">
      <c r="A31" s="258">
        <v>44076</v>
      </c>
      <c r="B31" s="44" t="s">
        <v>39</v>
      </c>
      <c r="C31" s="35"/>
      <c r="D31" s="35"/>
      <c r="E31" s="36" t="e">
        <f t="shared" si="0"/>
        <v>#DIV/0!</v>
      </c>
      <c r="F31" s="35"/>
      <c r="G31" s="35"/>
      <c r="H31" s="36" t="e">
        <f t="shared" si="1"/>
        <v>#DIV/0!</v>
      </c>
      <c r="I31" s="35"/>
      <c r="J31" s="35"/>
      <c r="K31" s="36" t="e">
        <f t="shared" si="2"/>
        <v>#DIV/0!</v>
      </c>
      <c r="L31" s="35"/>
      <c r="M31" s="35"/>
      <c r="N31" s="36" t="e">
        <f t="shared" si="3"/>
        <v>#DIV/0!</v>
      </c>
      <c r="O31" s="35"/>
      <c r="P31" s="35"/>
      <c r="Q31" s="36" t="e">
        <f t="shared" si="4"/>
        <v>#DIV/0!</v>
      </c>
      <c r="R31" s="35"/>
      <c r="S31" s="35"/>
      <c r="T31" s="36" t="e">
        <f t="shared" si="5"/>
        <v>#DIV/0!</v>
      </c>
      <c r="U31" s="170">
        <f t="shared" si="6"/>
        <v>0</v>
      </c>
      <c r="V31" s="171">
        <f t="shared" si="7"/>
        <v>0</v>
      </c>
      <c r="W31" s="172" t="e">
        <f t="shared" si="8"/>
        <v>#DIV/0!</v>
      </c>
    </row>
    <row r="32" spans="1:23" ht="15.75" hidden="1">
      <c r="A32" s="258">
        <v>44077</v>
      </c>
      <c r="B32" s="44" t="s">
        <v>33</v>
      </c>
      <c r="C32" s="35"/>
      <c r="D32" s="35"/>
      <c r="E32" s="36" t="e">
        <f t="shared" si="0"/>
        <v>#DIV/0!</v>
      </c>
      <c r="F32" s="35"/>
      <c r="G32" s="35"/>
      <c r="H32" s="36" t="e">
        <f t="shared" si="1"/>
        <v>#DIV/0!</v>
      </c>
      <c r="I32" s="35"/>
      <c r="J32" s="35"/>
      <c r="K32" s="36" t="e">
        <f t="shared" si="2"/>
        <v>#DIV/0!</v>
      </c>
      <c r="L32" s="35"/>
      <c r="M32" s="35"/>
      <c r="N32" s="36" t="e">
        <f t="shared" si="3"/>
        <v>#DIV/0!</v>
      </c>
      <c r="O32" s="35"/>
      <c r="P32" s="35"/>
      <c r="Q32" s="36" t="e">
        <f t="shared" si="4"/>
        <v>#DIV/0!</v>
      </c>
      <c r="R32" s="35"/>
      <c r="S32" s="35"/>
      <c r="T32" s="36" t="e">
        <f t="shared" si="5"/>
        <v>#DIV/0!</v>
      </c>
      <c r="U32" s="170">
        <f t="shared" si="6"/>
        <v>0</v>
      </c>
      <c r="V32" s="171">
        <f t="shared" si="7"/>
        <v>0</v>
      </c>
      <c r="W32" s="172" t="e">
        <f t="shared" si="8"/>
        <v>#DIV/0!</v>
      </c>
    </row>
    <row r="33" spans="1:23" ht="15.75" hidden="1">
      <c r="A33" s="258">
        <v>44078</v>
      </c>
      <c r="B33" s="44" t="s">
        <v>34</v>
      </c>
      <c r="C33" s="35"/>
      <c r="D33" s="35"/>
      <c r="E33" s="36" t="e">
        <f t="shared" ref="E33:E36" si="17">D33/C33</f>
        <v>#DIV/0!</v>
      </c>
      <c r="F33" s="35"/>
      <c r="G33" s="35"/>
      <c r="H33" s="36" t="e">
        <f t="shared" ref="H33:H36" si="18">G33/F33</f>
        <v>#DIV/0!</v>
      </c>
      <c r="I33" s="35"/>
      <c r="J33" s="35"/>
      <c r="K33" s="36" t="e">
        <f t="shared" ref="K33:K36" si="19">J33/I33</f>
        <v>#DIV/0!</v>
      </c>
      <c r="L33" s="35"/>
      <c r="M33" s="35"/>
      <c r="N33" s="36" t="e">
        <f t="shared" ref="N33:N36" si="20">M33/L33</f>
        <v>#DIV/0!</v>
      </c>
      <c r="O33" s="35"/>
      <c r="P33" s="35"/>
      <c r="Q33" s="36" t="e">
        <f t="shared" si="4"/>
        <v>#DIV/0!</v>
      </c>
      <c r="R33" s="35"/>
      <c r="S33" s="35"/>
      <c r="T33" s="36" t="e">
        <f t="shared" ref="T33:T36" si="21">S33/R33</f>
        <v>#DIV/0!</v>
      </c>
      <c r="U33" s="170">
        <f t="shared" ref="U33:U36" si="22">SUMIF($C$6:$T$6,$U$6,C33:T33)</f>
        <v>0</v>
      </c>
      <c r="V33" s="171">
        <f t="shared" ref="V33:V36" si="23">SUMIF($C$6:$T$6,$V$6,C33:T33)</f>
        <v>0</v>
      </c>
      <c r="W33" s="172" t="e">
        <f t="shared" ref="W33:W36" si="24">V33/U33</f>
        <v>#DIV/0!</v>
      </c>
    </row>
    <row r="34" spans="1:23" ht="15.75" hidden="1">
      <c r="A34" s="258">
        <v>44079</v>
      </c>
      <c r="B34" s="44" t="s">
        <v>35</v>
      </c>
      <c r="C34" s="35"/>
      <c r="D34" s="35"/>
      <c r="E34" s="36" t="e">
        <f t="shared" si="17"/>
        <v>#DIV/0!</v>
      </c>
      <c r="F34" s="35"/>
      <c r="G34" s="35"/>
      <c r="H34" s="36" t="e">
        <f t="shared" si="18"/>
        <v>#DIV/0!</v>
      </c>
      <c r="I34" s="35"/>
      <c r="J34" s="35"/>
      <c r="K34" s="36" t="e">
        <f t="shared" si="19"/>
        <v>#DIV/0!</v>
      </c>
      <c r="L34" s="35"/>
      <c r="M34" s="35"/>
      <c r="N34" s="36" t="e">
        <f t="shared" si="20"/>
        <v>#DIV/0!</v>
      </c>
      <c r="O34" s="35"/>
      <c r="P34" s="35"/>
      <c r="Q34" s="36" t="e">
        <f t="shared" si="4"/>
        <v>#DIV/0!</v>
      </c>
      <c r="R34" s="35"/>
      <c r="S34" s="35"/>
      <c r="T34" s="36" t="e">
        <f t="shared" si="21"/>
        <v>#DIV/0!</v>
      </c>
      <c r="U34" s="170">
        <f t="shared" si="22"/>
        <v>0</v>
      </c>
      <c r="V34" s="171">
        <f t="shared" si="23"/>
        <v>0</v>
      </c>
      <c r="W34" s="172" t="e">
        <f t="shared" si="24"/>
        <v>#DIV/0!</v>
      </c>
    </row>
    <row r="35" spans="1:23" ht="15.75" hidden="1">
      <c r="A35" s="258">
        <v>44080</v>
      </c>
      <c r="B35" s="44" t="s">
        <v>36</v>
      </c>
      <c r="C35" s="35"/>
      <c r="D35" s="35"/>
      <c r="E35" s="36" t="e">
        <f t="shared" si="17"/>
        <v>#DIV/0!</v>
      </c>
      <c r="F35" s="35"/>
      <c r="G35" s="35"/>
      <c r="H35" s="36" t="e">
        <f t="shared" si="18"/>
        <v>#DIV/0!</v>
      </c>
      <c r="I35" s="35"/>
      <c r="J35" s="35"/>
      <c r="K35" s="36" t="e">
        <f t="shared" si="19"/>
        <v>#DIV/0!</v>
      </c>
      <c r="L35" s="35"/>
      <c r="M35" s="35"/>
      <c r="N35" s="36" t="e">
        <f t="shared" si="20"/>
        <v>#DIV/0!</v>
      </c>
      <c r="O35" s="35"/>
      <c r="P35" s="35"/>
      <c r="Q35" s="36" t="e">
        <f t="shared" si="4"/>
        <v>#DIV/0!</v>
      </c>
      <c r="R35" s="35"/>
      <c r="S35" s="35"/>
      <c r="T35" s="36" t="e">
        <f t="shared" si="21"/>
        <v>#DIV/0!</v>
      </c>
      <c r="U35" s="170">
        <f t="shared" si="22"/>
        <v>0</v>
      </c>
      <c r="V35" s="171">
        <f t="shared" si="23"/>
        <v>0</v>
      </c>
      <c r="W35" s="172" t="e">
        <f t="shared" si="24"/>
        <v>#DIV/0!</v>
      </c>
    </row>
    <row r="36" spans="1:23" ht="15.75" hidden="1">
      <c r="A36" s="258">
        <v>44081</v>
      </c>
      <c r="B36" s="44" t="s">
        <v>37</v>
      </c>
      <c r="C36" s="35"/>
      <c r="D36" s="35"/>
      <c r="E36" s="36" t="e">
        <f t="shared" si="17"/>
        <v>#DIV/0!</v>
      </c>
      <c r="F36" s="35"/>
      <c r="G36" s="35"/>
      <c r="H36" s="36" t="e">
        <f t="shared" si="18"/>
        <v>#DIV/0!</v>
      </c>
      <c r="I36" s="35"/>
      <c r="J36" s="35"/>
      <c r="K36" s="36" t="e">
        <f t="shared" si="19"/>
        <v>#DIV/0!</v>
      </c>
      <c r="L36" s="35"/>
      <c r="M36" s="35"/>
      <c r="N36" s="36" t="e">
        <f t="shared" si="20"/>
        <v>#DIV/0!</v>
      </c>
      <c r="O36" s="35"/>
      <c r="P36" s="35"/>
      <c r="Q36" s="36" t="e">
        <f t="shared" si="4"/>
        <v>#DIV/0!</v>
      </c>
      <c r="R36" s="35"/>
      <c r="S36" s="35"/>
      <c r="T36" s="36" t="e">
        <f t="shared" si="21"/>
        <v>#DIV/0!</v>
      </c>
      <c r="U36" s="170">
        <f t="shared" si="22"/>
        <v>0</v>
      </c>
      <c r="V36" s="171">
        <f t="shared" si="23"/>
        <v>0</v>
      </c>
      <c r="W36" s="172" t="e">
        <f t="shared" si="24"/>
        <v>#DIV/0!</v>
      </c>
    </row>
    <row r="37" spans="1:23" ht="15.75" hidden="1">
      <c r="A37" s="258">
        <v>44082</v>
      </c>
      <c r="B37" s="44" t="s">
        <v>38</v>
      </c>
      <c r="C37" s="35"/>
      <c r="D37" s="35"/>
      <c r="E37" s="36" t="e">
        <f t="shared" si="0"/>
        <v>#DIV/0!</v>
      </c>
      <c r="F37" s="35"/>
      <c r="G37" s="35"/>
      <c r="H37" s="36" t="e">
        <f t="shared" si="1"/>
        <v>#DIV/0!</v>
      </c>
      <c r="I37" s="35"/>
      <c r="J37" s="35"/>
      <c r="K37" s="36" t="e">
        <f t="shared" si="2"/>
        <v>#DIV/0!</v>
      </c>
      <c r="L37" s="35"/>
      <c r="M37" s="35"/>
      <c r="N37" s="36" t="e">
        <f t="shared" si="3"/>
        <v>#DIV/0!</v>
      </c>
      <c r="O37" s="35"/>
      <c r="P37" s="35"/>
      <c r="Q37" s="36" t="e">
        <f t="shared" si="4"/>
        <v>#DIV/0!</v>
      </c>
      <c r="R37" s="35"/>
      <c r="S37" s="35"/>
      <c r="T37" s="36" t="e">
        <f t="shared" si="5"/>
        <v>#DIV/0!</v>
      </c>
      <c r="U37" s="170">
        <f t="shared" si="6"/>
        <v>0</v>
      </c>
      <c r="V37" s="171">
        <f t="shared" si="7"/>
        <v>0</v>
      </c>
      <c r="W37" s="172" t="e">
        <f t="shared" si="8"/>
        <v>#DIV/0!</v>
      </c>
    </row>
    <row r="38" spans="1:23" ht="15.75" hidden="1">
      <c r="A38" s="258">
        <v>44083</v>
      </c>
      <c r="B38" s="44" t="s">
        <v>39</v>
      </c>
      <c r="C38" s="35"/>
      <c r="D38" s="35"/>
      <c r="E38" s="36" t="e">
        <f t="shared" si="0"/>
        <v>#DIV/0!</v>
      </c>
      <c r="F38" s="35"/>
      <c r="G38" s="35"/>
      <c r="H38" s="36" t="e">
        <f t="shared" si="1"/>
        <v>#DIV/0!</v>
      </c>
      <c r="I38" s="35"/>
      <c r="J38" s="35"/>
      <c r="K38" s="36" t="e">
        <f t="shared" si="2"/>
        <v>#DIV/0!</v>
      </c>
      <c r="L38" s="35"/>
      <c r="M38" s="35"/>
      <c r="N38" s="36" t="e">
        <f t="shared" si="3"/>
        <v>#DIV/0!</v>
      </c>
      <c r="O38" s="35"/>
      <c r="P38" s="35"/>
      <c r="Q38" s="36" t="e">
        <f t="shared" si="4"/>
        <v>#DIV/0!</v>
      </c>
      <c r="R38" s="35"/>
      <c r="S38" s="35"/>
      <c r="T38" s="36" t="e">
        <f t="shared" si="5"/>
        <v>#DIV/0!</v>
      </c>
      <c r="U38" s="170">
        <f t="shared" si="6"/>
        <v>0</v>
      </c>
      <c r="V38" s="171">
        <f t="shared" si="7"/>
        <v>0</v>
      </c>
      <c r="W38" s="172" t="e">
        <f t="shared" si="8"/>
        <v>#DIV/0!</v>
      </c>
    </row>
    <row r="39" spans="1:23" ht="15.75" hidden="1">
      <c r="A39" s="258">
        <v>44084</v>
      </c>
      <c r="B39" s="44" t="s">
        <v>33</v>
      </c>
      <c r="C39" s="35"/>
      <c r="D39" s="35"/>
      <c r="E39" s="36" t="e">
        <f t="shared" si="0"/>
        <v>#DIV/0!</v>
      </c>
      <c r="F39" s="35"/>
      <c r="G39" s="35"/>
      <c r="H39" s="36" t="e">
        <f t="shared" si="1"/>
        <v>#DIV/0!</v>
      </c>
      <c r="I39" s="35"/>
      <c r="J39" s="35"/>
      <c r="K39" s="36" t="e">
        <f t="shared" si="2"/>
        <v>#DIV/0!</v>
      </c>
      <c r="L39" s="35"/>
      <c r="M39" s="35"/>
      <c r="N39" s="36" t="e">
        <f t="shared" si="3"/>
        <v>#DIV/0!</v>
      </c>
      <c r="O39" s="35"/>
      <c r="P39" s="35"/>
      <c r="Q39" s="36" t="e">
        <f t="shared" si="4"/>
        <v>#DIV/0!</v>
      </c>
      <c r="R39" s="35"/>
      <c r="S39" s="35"/>
      <c r="T39" s="36" t="e">
        <f t="shared" si="5"/>
        <v>#DIV/0!</v>
      </c>
      <c r="U39" s="170">
        <f t="shared" si="6"/>
        <v>0</v>
      </c>
      <c r="V39" s="171">
        <f t="shared" si="7"/>
        <v>0</v>
      </c>
      <c r="W39" s="172" t="e">
        <f t="shared" si="8"/>
        <v>#DIV/0!</v>
      </c>
    </row>
    <row r="40" spans="1:23" ht="15.75" hidden="1">
      <c r="A40" s="258">
        <v>44085</v>
      </c>
      <c r="B40" s="44" t="s">
        <v>34</v>
      </c>
      <c r="C40" s="35"/>
      <c r="D40" s="35"/>
      <c r="E40" s="36" t="e">
        <f t="shared" si="0"/>
        <v>#DIV/0!</v>
      </c>
      <c r="F40" s="35"/>
      <c r="G40" s="35"/>
      <c r="H40" s="36" t="e">
        <f t="shared" si="1"/>
        <v>#DIV/0!</v>
      </c>
      <c r="I40" s="35"/>
      <c r="J40" s="35"/>
      <c r="K40" s="36" t="e">
        <f t="shared" si="2"/>
        <v>#DIV/0!</v>
      </c>
      <c r="L40" s="35"/>
      <c r="M40" s="35"/>
      <c r="N40" s="36" t="e">
        <f t="shared" si="3"/>
        <v>#DIV/0!</v>
      </c>
      <c r="O40" s="35"/>
      <c r="P40" s="35"/>
      <c r="Q40" s="36" t="e">
        <f t="shared" si="4"/>
        <v>#DIV/0!</v>
      </c>
      <c r="R40" s="35"/>
      <c r="S40" s="35"/>
      <c r="T40" s="36" t="e">
        <f t="shared" si="5"/>
        <v>#DIV/0!</v>
      </c>
      <c r="U40" s="170">
        <f t="shared" si="6"/>
        <v>0</v>
      </c>
      <c r="V40" s="171">
        <f t="shared" si="7"/>
        <v>0</v>
      </c>
      <c r="W40" s="172" t="e">
        <f t="shared" si="8"/>
        <v>#DIV/0!</v>
      </c>
    </row>
    <row r="41" spans="1:23" s="16" customFormat="1" ht="30" customHeight="1">
      <c r="A41" s="302" t="s">
        <v>40</v>
      </c>
      <c r="B41" s="302"/>
      <c r="C41" s="47">
        <f>SUM(C10:C40)</f>
        <v>555487</v>
      </c>
      <c r="D41" s="47">
        <f>SUM(D10:D40)</f>
        <v>16815</v>
      </c>
      <c r="E41" s="48">
        <f t="shared" si="0"/>
        <v>3.0270735408749441E-2</v>
      </c>
      <c r="F41" s="47">
        <f>SUM(F10:F40)</f>
        <v>0</v>
      </c>
      <c r="G41" s="47">
        <f>SUM(G10:G40)</f>
        <v>0</v>
      </c>
      <c r="H41" s="48" t="e">
        <f t="shared" si="1"/>
        <v>#DIV/0!</v>
      </c>
      <c r="I41" s="47">
        <f>SUM(I10:I40)</f>
        <v>0</v>
      </c>
      <c r="J41" s="47">
        <f>SUM(J10:J40)</f>
        <v>0</v>
      </c>
      <c r="K41" s="48" t="e">
        <f t="shared" si="2"/>
        <v>#DIV/0!</v>
      </c>
      <c r="L41" s="47">
        <f>SUM(L10:L40)</f>
        <v>0</v>
      </c>
      <c r="M41" s="47">
        <f>SUM(M10:M40)</f>
        <v>0</v>
      </c>
      <c r="N41" s="48" t="e">
        <f t="shared" si="3"/>
        <v>#DIV/0!</v>
      </c>
      <c r="O41" s="47">
        <f>SUM(O10:O40)</f>
        <v>0</v>
      </c>
      <c r="P41" s="47">
        <f>SUM(P10:P40)</f>
        <v>0</v>
      </c>
      <c r="Q41" s="48" t="e">
        <f t="shared" si="4"/>
        <v>#DIV/0!</v>
      </c>
      <c r="R41" s="47">
        <f>SUM(R10:R40)</f>
        <v>0</v>
      </c>
      <c r="S41" s="47">
        <f>SUM(S10:S40)</f>
        <v>0</v>
      </c>
      <c r="T41" s="48" t="e">
        <f t="shared" si="5"/>
        <v>#DIV/0!</v>
      </c>
      <c r="U41" s="47">
        <f>SUM(U10:U40)</f>
        <v>555487</v>
      </c>
      <c r="V41" s="47">
        <f>SUM(V10:V40)</f>
        <v>16815</v>
      </c>
      <c r="W41" s="48">
        <f t="shared" si="8"/>
        <v>3.0270735408749441E-2</v>
      </c>
    </row>
    <row r="42" spans="1:23" s="115" customFormat="1" ht="30" customHeight="1">
      <c r="A42" s="321" t="s">
        <v>41</v>
      </c>
      <c r="B42" s="321"/>
      <c r="C42" s="49"/>
      <c r="D42" s="49">
        <f>D9/D7</f>
        <v>1.0088999999999999</v>
      </c>
      <c r="E42" s="49"/>
      <c r="F42" s="49" t="e">
        <f>F9/F7</f>
        <v>#DIV/0!</v>
      </c>
      <c r="G42" s="49" t="e">
        <f>G9/G7</f>
        <v>#DIV/0!</v>
      </c>
      <c r="H42" s="49"/>
      <c r="I42" s="49" t="e">
        <f>I9/I7</f>
        <v>#DIV/0!</v>
      </c>
      <c r="J42" s="49" t="e">
        <f>J9/J7</f>
        <v>#DIV/0!</v>
      </c>
      <c r="K42" s="49"/>
      <c r="L42" s="49" t="e">
        <f>L9/L7</f>
        <v>#DIV/0!</v>
      </c>
      <c r="M42" s="49" t="e">
        <f>M9/M7</f>
        <v>#DIV/0!</v>
      </c>
      <c r="N42" s="49"/>
      <c r="O42" s="49" t="e">
        <f>O9/O7</f>
        <v>#DIV/0!</v>
      </c>
      <c r="P42" s="49" t="e">
        <f>P9/P7</f>
        <v>#DIV/0!</v>
      </c>
      <c r="Q42" s="49"/>
      <c r="R42" s="49" t="e">
        <f>R9/R7</f>
        <v>#DIV/0!</v>
      </c>
      <c r="S42" s="49" t="e">
        <f>S9/S7</f>
        <v>#DIV/0!</v>
      </c>
      <c r="T42" s="49"/>
      <c r="U42" s="49"/>
      <c r="V42" s="49">
        <f>V9/V7</f>
        <v>1.0088999999999999</v>
      </c>
      <c r="W42" s="49"/>
    </row>
    <row r="44" spans="1:23" ht="15">
      <c r="B44" s="17"/>
      <c r="C44" s="17"/>
      <c r="D44" s="17"/>
      <c r="E44" s="18"/>
      <c r="F44" s="17"/>
      <c r="G44" s="17"/>
      <c r="H44" s="18"/>
      <c r="I44" s="17"/>
      <c r="J44" s="17"/>
      <c r="K44" s="18"/>
      <c r="L44" s="17"/>
      <c r="M44" s="17"/>
      <c r="N44" s="18"/>
      <c r="O44" s="17"/>
      <c r="P44" s="17"/>
      <c r="Q44" s="18"/>
      <c r="R44" s="17"/>
      <c r="S44" s="17"/>
      <c r="T44" s="18"/>
    </row>
    <row r="45" spans="1:23" ht="15">
      <c r="B45" s="17"/>
      <c r="C45" s="17"/>
      <c r="D45" s="17"/>
      <c r="E45" s="18"/>
      <c r="F45" s="17"/>
      <c r="G45" s="17"/>
      <c r="H45" s="18"/>
      <c r="I45" s="17"/>
      <c r="J45" s="17"/>
      <c r="K45" s="18"/>
      <c r="L45" s="17"/>
      <c r="M45" s="17"/>
      <c r="N45" s="18"/>
      <c r="O45" s="17"/>
      <c r="P45" s="17"/>
      <c r="Q45" s="18"/>
      <c r="R45" s="17"/>
      <c r="S45" s="17"/>
      <c r="T45" s="18"/>
    </row>
    <row r="46" spans="1:23" ht="15">
      <c r="B46" s="17"/>
      <c r="C46" s="18"/>
      <c r="D46" s="17"/>
      <c r="E46" s="18"/>
      <c r="F46" s="18"/>
      <c r="G46" s="17"/>
      <c r="H46" s="18"/>
      <c r="I46" s="18"/>
      <c r="J46" s="17"/>
      <c r="K46" s="18"/>
      <c r="L46" s="18"/>
      <c r="M46" s="17"/>
      <c r="N46" s="18"/>
      <c r="O46" s="18"/>
      <c r="P46" s="17"/>
      <c r="Q46" s="18"/>
      <c r="R46" s="18"/>
      <c r="S46" s="17"/>
      <c r="T46" s="18"/>
    </row>
    <row r="47" spans="1:23" ht="15">
      <c r="B47" s="17"/>
      <c r="C47" s="18"/>
      <c r="D47" s="17"/>
      <c r="E47" s="18"/>
      <c r="F47" s="18"/>
      <c r="G47" s="17"/>
      <c r="H47" s="18"/>
      <c r="I47" s="18"/>
      <c r="J47" s="17"/>
      <c r="K47" s="18"/>
      <c r="L47" s="18"/>
      <c r="M47" s="17"/>
      <c r="N47" s="18"/>
      <c r="O47" s="18"/>
      <c r="P47" s="17"/>
      <c r="Q47" s="18"/>
      <c r="R47" s="18"/>
      <c r="S47" s="17"/>
      <c r="T47" s="18"/>
    </row>
    <row r="48" spans="1:23" ht="15">
      <c r="B48" s="17"/>
      <c r="C48" s="17"/>
      <c r="D48" s="17"/>
      <c r="E48" s="18"/>
      <c r="F48" s="17"/>
      <c r="G48" s="17"/>
      <c r="H48" s="18"/>
      <c r="I48" s="17"/>
      <c r="J48" s="17"/>
      <c r="K48" s="18"/>
      <c r="L48" s="17"/>
      <c r="M48" s="17"/>
      <c r="N48" s="18"/>
      <c r="O48" s="17"/>
      <c r="P48" s="17"/>
      <c r="Q48" s="18"/>
      <c r="R48" s="17"/>
      <c r="S48" s="17"/>
      <c r="T48" s="18"/>
    </row>
  </sheetData>
  <mergeCells count="28">
    <mergeCell ref="A1:B1"/>
    <mergeCell ref="C1:W1"/>
    <mergeCell ref="A2:B2"/>
    <mergeCell ref="C2:W2"/>
    <mergeCell ref="A3:B3"/>
    <mergeCell ref="C3:E3"/>
    <mergeCell ref="L3:N3"/>
    <mergeCell ref="R3:T3"/>
    <mergeCell ref="U3:W3"/>
    <mergeCell ref="F3:H3"/>
    <mergeCell ref="I3:K3"/>
    <mergeCell ref="O3:Q3"/>
    <mergeCell ref="U4:W4"/>
    <mergeCell ref="A41:B41"/>
    <mergeCell ref="A42:B42"/>
    <mergeCell ref="A5:B5"/>
    <mergeCell ref="U5:W5"/>
    <mergeCell ref="A6:B6"/>
    <mergeCell ref="A7:B7"/>
    <mergeCell ref="A8:B8"/>
    <mergeCell ref="A9:B9"/>
    <mergeCell ref="A4:B4"/>
    <mergeCell ref="C4:E4"/>
    <mergeCell ref="L4:N4"/>
    <mergeCell ref="R4:T4"/>
    <mergeCell ref="F4:H4"/>
    <mergeCell ref="I4:K4"/>
    <mergeCell ref="O4:Q4"/>
  </mergeCells>
  <phoneticPr fontId="3" type="noConversion"/>
  <conditionalFormatting sqref="N9 T9 E9">
    <cfRule type="cellIs" dxfId="387" priority="11" stopIfTrue="1" operator="lessThan">
      <formula>E7</formula>
    </cfRule>
  </conditionalFormatting>
  <conditionalFormatting sqref="U9:W9">
    <cfRule type="cellIs" dxfId="386" priority="12" stopIfTrue="1" operator="lessThan">
      <formula>U7</formula>
    </cfRule>
  </conditionalFormatting>
  <conditionalFormatting sqref="L9:M9 R9:S9 C9:D9">
    <cfRule type="cellIs" dxfId="385" priority="13" stopIfTrue="1" operator="lessThan">
      <formula>C8</formula>
    </cfRule>
  </conditionalFormatting>
  <conditionalFormatting sqref="D9">
    <cfRule type="cellIs" dxfId="384" priority="14" stopIfTrue="1" operator="lessThan">
      <formula>D7</formula>
    </cfRule>
  </conditionalFormatting>
  <conditionalFormatting sqref="E41 N41 T41 W41 K41">
    <cfRule type="cellIs" dxfId="383" priority="15" stopIfTrue="1" operator="lessThanOrEqual">
      <formula>E7</formula>
    </cfRule>
  </conditionalFormatting>
  <conditionalFormatting sqref="C42:E42 L42:N42 R42:W42">
    <cfRule type="cellIs" dxfId="382" priority="16" stopIfTrue="1" operator="lessThan">
      <formula>1</formula>
    </cfRule>
  </conditionalFormatting>
  <conditionalFormatting sqref="C41:D41 L41:M41 R41:S41 U41:V41 I41:J41">
    <cfRule type="cellIs" dxfId="381" priority="17" stopIfTrue="1" operator="lessThan">
      <formula>C7</formula>
    </cfRule>
  </conditionalFormatting>
  <conditionalFormatting sqref="H9 K9">
    <cfRule type="cellIs" dxfId="380" priority="6" stopIfTrue="1" operator="lessThan">
      <formula>H7</formula>
    </cfRule>
  </conditionalFormatting>
  <conditionalFormatting sqref="F9:G9 I9:J9">
    <cfRule type="cellIs" dxfId="379" priority="7" stopIfTrue="1" operator="lessThan">
      <formula>F8</formula>
    </cfRule>
  </conditionalFormatting>
  <conditionalFormatting sqref="H41">
    <cfRule type="cellIs" dxfId="378" priority="8" stopIfTrue="1" operator="lessThanOrEqual">
      <formula>H7</formula>
    </cfRule>
  </conditionalFormatting>
  <conditionalFormatting sqref="F42:K42">
    <cfRule type="cellIs" dxfId="377" priority="9" stopIfTrue="1" operator="lessThan">
      <formula>1</formula>
    </cfRule>
  </conditionalFormatting>
  <conditionalFormatting sqref="F41:G41">
    <cfRule type="cellIs" dxfId="376" priority="10" stopIfTrue="1" operator="lessThan">
      <formula>F7</formula>
    </cfRule>
  </conditionalFormatting>
  <conditionalFormatting sqref="Q9">
    <cfRule type="cellIs" dxfId="375" priority="1" stopIfTrue="1" operator="lessThan">
      <formula>Q7</formula>
    </cfRule>
  </conditionalFormatting>
  <conditionalFormatting sqref="O9:P9">
    <cfRule type="cellIs" dxfId="374" priority="2" stopIfTrue="1" operator="lessThan">
      <formula>O8</formula>
    </cfRule>
  </conditionalFormatting>
  <conditionalFormatting sqref="Q41">
    <cfRule type="cellIs" dxfId="373" priority="3" stopIfTrue="1" operator="lessThanOrEqual">
      <formula>Q7</formula>
    </cfRule>
  </conditionalFormatting>
  <conditionalFormatting sqref="O42:Q42">
    <cfRule type="cellIs" dxfId="372" priority="4" stopIfTrue="1" operator="lessThan">
      <formula>1</formula>
    </cfRule>
  </conditionalFormatting>
  <conditionalFormatting sqref="O41:P41">
    <cfRule type="cellIs" dxfId="371" priority="5" stopIfTrue="1" operator="lessThan">
      <formula>O7</formula>
    </cfRule>
  </conditionalFormatting>
  <pageMargins left="0.15748031496062992" right="0.15748031496062992" top="0.19685039370078741" bottom="0.19685039370078741" header="0.51181102362204722" footer="0.51181102362204722"/>
  <pageSetup paperSize="9" scale="75" orientation="portrait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"/>
  <sheetViews>
    <sheetView zoomScale="70" workbookViewId="0">
      <pane xSplit="2" ySplit="9" topLeftCell="E10" activePane="bottomRight" state="frozen"/>
      <selection activeCell="C6" sqref="C6"/>
      <selection pane="topRight" activeCell="C6" sqref="C6"/>
      <selection pane="bottomLeft" activeCell="C6" sqref="C6"/>
      <selection pane="bottomRight" activeCell="C6" sqref="C6"/>
    </sheetView>
  </sheetViews>
  <sheetFormatPr defaultColWidth="12.3984375" defaultRowHeight="13.5"/>
  <cols>
    <col min="1" max="2" width="12.3984375" style="12" customWidth="1"/>
    <col min="3" max="3" width="17.19921875" style="22" bestFit="1" customWidth="1"/>
    <col min="4" max="4" width="12.6640625" style="22" bestFit="1" customWidth="1"/>
    <col min="5" max="5" width="12.3984375" style="23" customWidth="1"/>
    <col min="6" max="6" width="12.265625" style="138" customWidth="1"/>
    <col min="7" max="7" width="10.73046875" style="92" customWidth="1"/>
    <col min="8" max="8" width="15.59765625" style="22" customWidth="1"/>
    <col min="9" max="9" width="11.73046875" style="22" customWidth="1"/>
    <col min="10" max="10" width="12.3984375" style="23" customWidth="1"/>
    <col min="11" max="11" width="11.59765625" style="138" customWidth="1"/>
    <col min="12" max="12" width="11.1328125" style="92" customWidth="1"/>
    <col min="13" max="13" width="17.46484375" style="22" customWidth="1"/>
    <col min="14" max="14" width="11.59765625" style="22" customWidth="1"/>
    <col min="15" max="15" width="12.3984375" style="23" customWidth="1"/>
    <col min="16" max="16" width="12.3984375" style="138" customWidth="1"/>
    <col min="17" max="17" width="10.86328125" style="92" customWidth="1"/>
    <col min="18" max="18" width="17.46484375" style="22" customWidth="1"/>
    <col min="19" max="19" width="11.59765625" style="22" customWidth="1"/>
    <col min="20" max="20" width="12.3984375" style="23" customWidth="1"/>
    <col min="21" max="21" width="12.3984375" style="138" customWidth="1"/>
    <col min="22" max="22" width="10.86328125" style="92" customWidth="1"/>
    <col min="23" max="23" width="17.46484375" style="22" customWidth="1"/>
    <col min="24" max="24" width="11.59765625" style="22" customWidth="1"/>
    <col min="25" max="25" width="12.3984375" style="23" customWidth="1"/>
    <col min="26" max="26" width="12.3984375" style="138" customWidth="1"/>
    <col min="27" max="27" width="10.86328125" style="92" customWidth="1"/>
    <col min="28" max="28" width="16.46484375" style="22" customWidth="1"/>
    <col min="29" max="29" width="10.73046875" style="22" customWidth="1"/>
    <col min="30" max="30" width="12.3984375" style="23" customWidth="1"/>
    <col min="31" max="31" width="12.46484375" style="22" customWidth="1"/>
    <col min="32" max="32" width="12.3984375" style="92" customWidth="1"/>
    <col min="33" max="266" width="12.3984375" style="12"/>
    <col min="267" max="268" width="12.3984375" style="12" customWidth="1"/>
    <col min="269" max="269" width="23.3984375" style="12" bestFit="1" customWidth="1"/>
    <col min="270" max="270" width="12.86328125" style="12" bestFit="1" customWidth="1"/>
    <col min="271" max="273" width="12.3984375" style="12" customWidth="1"/>
    <col min="274" max="274" width="23.3984375" style="12" bestFit="1" customWidth="1"/>
    <col min="275" max="275" width="12.86328125" style="12" bestFit="1" customWidth="1"/>
    <col min="276" max="278" width="12.3984375" style="12" customWidth="1"/>
    <col min="279" max="279" width="23.3984375" style="12" bestFit="1" customWidth="1"/>
    <col min="280" max="280" width="12.86328125" style="12" bestFit="1" customWidth="1"/>
    <col min="281" max="283" width="12.3984375" style="12" customWidth="1"/>
    <col min="284" max="284" width="18.59765625" style="12" customWidth="1"/>
    <col min="285" max="286" width="12.3984375" style="12" customWidth="1"/>
    <col min="287" max="287" width="15.3984375" style="12" customWidth="1"/>
    <col min="288" max="288" width="12.3984375" style="12" customWidth="1"/>
    <col min="289" max="522" width="12.3984375" style="12"/>
    <col min="523" max="524" width="12.3984375" style="12" customWidth="1"/>
    <col min="525" max="525" width="23.3984375" style="12" bestFit="1" customWidth="1"/>
    <col min="526" max="526" width="12.86328125" style="12" bestFit="1" customWidth="1"/>
    <col min="527" max="529" width="12.3984375" style="12" customWidth="1"/>
    <col min="530" max="530" width="23.3984375" style="12" bestFit="1" customWidth="1"/>
    <col min="531" max="531" width="12.86328125" style="12" bestFit="1" customWidth="1"/>
    <col min="532" max="534" width="12.3984375" style="12" customWidth="1"/>
    <col min="535" max="535" width="23.3984375" style="12" bestFit="1" customWidth="1"/>
    <col min="536" max="536" width="12.86328125" style="12" bestFit="1" customWidth="1"/>
    <col min="537" max="539" width="12.3984375" style="12" customWidth="1"/>
    <col min="540" max="540" width="18.59765625" style="12" customWidth="1"/>
    <col min="541" max="542" width="12.3984375" style="12" customWidth="1"/>
    <col min="543" max="543" width="15.3984375" style="12" customWidth="1"/>
    <col min="544" max="544" width="12.3984375" style="12" customWidth="1"/>
    <col min="545" max="778" width="12.3984375" style="12"/>
    <col min="779" max="780" width="12.3984375" style="12" customWidth="1"/>
    <col min="781" max="781" width="23.3984375" style="12" bestFit="1" customWidth="1"/>
    <col min="782" max="782" width="12.86328125" style="12" bestFit="1" customWidth="1"/>
    <col min="783" max="785" width="12.3984375" style="12" customWidth="1"/>
    <col min="786" max="786" width="23.3984375" style="12" bestFit="1" customWidth="1"/>
    <col min="787" max="787" width="12.86328125" style="12" bestFit="1" customWidth="1"/>
    <col min="788" max="790" width="12.3984375" style="12" customWidth="1"/>
    <col min="791" max="791" width="23.3984375" style="12" bestFit="1" customWidth="1"/>
    <col min="792" max="792" width="12.86328125" style="12" bestFit="1" customWidth="1"/>
    <col min="793" max="795" width="12.3984375" style="12" customWidth="1"/>
    <col min="796" max="796" width="18.59765625" style="12" customWidth="1"/>
    <col min="797" max="798" width="12.3984375" style="12" customWidth="1"/>
    <col min="799" max="799" width="15.3984375" style="12" customWidth="1"/>
    <col min="800" max="800" width="12.3984375" style="12" customWidth="1"/>
    <col min="801" max="1034" width="12.3984375" style="12"/>
    <col min="1035" max="1036" width="12.3984375" style="12" customWidth="1"/>
    <col min="1037" max="1037" width="23.3984375" style="12" bestFit="1" customWidth="1"/>
    <col min="1038" max="1038" width="12.86328125" style="12" bestFit="1" customWidth="1"/>
    <col min="1039" max="1041" width="12.3984375" style="12" customWidth="1"/>
    <col min="1042" max="1042" width="23.3984375" style="12" bestFit="1" customWidth="1"/>
    <col min="1043" max="1043" width="12.86328125" style="12" bestFit="1" customWidth="1"/>
    <col min="1044" max="1046" width="12.3984375" style="12" customWidth="1"/>
    <col min="1047" max="1047" width="23.3984375" style="12" bestFit="1" customWidth="1"/>
    <col min="1048" max="1048" width="12.86328125" style="12" bestFit="1" customWidth="1"/>
    <col min="1049" max="1051" width="12.3984375" style="12" customWidth="1"/>
    <col min="1052" max="1052" width="18.59765625" style="12" customWidth="1"/>
    <col min="1053" max="1054" width="12.3984375" style="12" customWidth="1"/>
    <col min="1055" max="1055" width="15.3984375" style="12" customWidth="1"/>
    <col min="1056" max="1056" width="12.3984375" style="12" customWidth="1"/>
    <col min="1057" max="1290" width="12.3984375" style="12"/>
    <col min="1291" max="1292" width="12.3984375" style="12" customWidth="1"/>
    <col min="1293" max="1293" width="23.3984375" style="12" bestFit="1" customWidth="1"/>
    <col min="1294" max="1294" width="12.86328125" style="12" bestFit="1" customWidth="1"/>
    <col min="1295" max="1297" width="12.3984375" style="12" customWidth="1"/>
    <col min="1298" max="1298" width="23.3984375" style="12" bestFit="1" customWidth="1"/>
    <col min="1299" max="1299" width="12.86328125" style="12" bestFit="1" customWidth="1"/>
    <col min="1300" max="1302" width="12.3984375" style="12" customWidth="1"/>
    <col min="1303" max="1303" width="23.3984375" style="12" bestFit="1" customWidth="1"/>
    <col min="1304" max="1304" width="12.86328125" style="12" bestFit="1" customWidth="1"/>
    <col min="1305" max="1307" width="12.3984375" style="12" customWidth="1"/>
    <col min="1308" max="1308" width="18.59765625" style="12" customWidth="1"/>
    <col min="1309" max="1310" width="12.3984375" style="12" customWidth="1"/>
    <col min="1311" max="1311" width="15.3984375" style="12" customWidth="1"/>
    <col min="1312" max="1312" width="12.3984375" style="12" customWidth="1"/>
    <col min="1313" max="1546" width="12.3984375" style="12"/>
    <col min="1547" max="1548" width="12.3984375" style="12" customWidth="1"/>
    <col min="1549" max="1549" width="23.3984375" style="12" bestFit="1" customWidth="1"/>
    <col min="1550" max="1550" width="12.86328125" style="12" bestFit="1" customWidth="1"/>
    <col min="1551" max="1553" width="12.3984375" style="12" customWidth="1"/>
    <col min="1554" max="1554" width="23.3984375" style="12" bestFit="1" customWidth="1"/>
    <col min="1555" max="1555" width="12.86328125" style="12" bestFit="1" customWidth="1"/>
    <col min="1556" max="1558" width="12.3984375" style="12" customWidth="1"/>
    <col min="1559" max="1559" width="23.3984375" style="12" bestFit="1" customWidth="1"/>
    <col min="1560" max="1560" width="12.86328125" style="12" bestFit="1" customWidth="1"/>
    <col min="1561" max="1563" width="12.3984375" style="12" customWidth="1"/>
    <col min="1564" max="1564" width="18.59765625" style="12" customWidth="1"/>
    <col min="1565" max="1566" width="12.3984375" style="12" customWidth="1"/>
    <col min="1567" max="1567" width="15.3984375" style="12" customWidth="1"/>
    <col min="1568" max="1568" width="12.3984375" style="12" customWidth="1"/>
    <col min="1569" max="1802" width="12.3984375" style="12"/>
    <col min="1803" max="1804" width="12.3984375" style="12" customWidth="1"/>
    <col min="1805" max="1805" width="23.3984375" style="12" bestFit="1" customWidth="1"/>
    <col min="1806" max="1806" width="12.86328125" style="12" bestFit="1" customWidth="1"/>
    <col min="1807" max="1809" width="12.3984375" style="12" customWidth="1"/>
    <col min="1810" max="1810" width="23.3984375" style="12" bestFit="1" customWidth="1"/>
    <col min="1811" max="1811" width="12.86328125" style="12" bestFit="1" customWidth="1"/>
    <col min="1812" max="1814" width="12.3984375" style="12" customWidth="1"/>
    <col min="1815" max="1815" width="23.3984375" style="12" bestFit="1" customWidth="1"/>
    <col min="1816" max="1816" width="12.86328125" style="12" bestFit="1" customWidth="1"/>
    <col min="1817" max="1819" width="12.3984375" style="12" customWidth="1"/>
    <col min="1820" max="1820" width="18.59765625" style="12" customWidth="1"/>
    <col min="1821" max="1822" width="12.3984375" style="12" customWidth="1"/>
    <col min="1823" max="1823" width="15.3984375" style="12" customWidth="1"/>
    <col min="1824" max="1824" width="12.3984375" style="12" customWidth="1"/>
    <col min="1825" max="2058" width="12.3984375" style="12"/>
    <col min="2059" max="2060" width="12.3984375" style="12" customWidth="1"/>
    <col min="2061" max="2061" width="23.3984375" style="12" bestFit="1" customWidth="1"/>
    <col min="2062" max="2062" width="12.86328125" style="12" bestFit="1" customWidth="1"/>
    <col min="2063" max="2065" width="12.3984375" style="12" customWidth="1"/>
    <col min="2066" max="2066" width="23.3984375" style="12" bestFit="1" customWidth="1"/>
    <col min="2067" max="2067" width="12.86328125" style="12" bestFit="1" customWidth="1"/>
    <col min="2068" max="2070" width="12.3984375" style="12" customWidth="1"/>
    <col min="2071" max="2071" width="23.3984375" style="12" bestFit="1" customWidth="1"/>
    <col min="2072" max="2072" width="12.86328125" style="12" bestFit="1" customWidth="1"/>
    <col min="2073" max="2075" width="12.3984375" style="12" customWidth="1"/>
    <col min="2076" max="2076" width="18.59765625" style="12" customWidth="1"/>
    <col min="2077" max="2078" width="12.3984375" style="12" customWidth="1"/>
    <col min="2079" max="2079" width="15.3984375" style="12" customWidth="1"/>
    <col min="2080" max="2080" width="12.3984375" style="12" customWidth="1"/>
    <col min="2081" max="2314" width="12.3984375" style="12"/>
    <col min="2315" max="2316" width="12.3984375" style="12" customWidth="1"/>
    <col min="2317" max="2317" width="23.3984375" style="12" bestFit="1" customWidth="1"/>
    <col min="2318" max="2318" width="12.86328125" style="12" bestFit="1" customWidth="1"/>
    <col min="2319" max="2321" width="12.3984375" style="12" customWidth="1"/>
    <col min="2322" max="2322" width="23.3984375" style="12" bestFit="1" customWidth="1"/>
    <col min="2323" max="2323" width="12.86328125" style="12" bestFit="1" customWidth="1"/>
    <col min="2324" max="2326" width="12.3984375" style="12" customWidth="1"/>
    <col min="2327" max="2327" width="23.3984375" style="12" bestFit="1" customWidth="1"/>
    <col min="2328" max="2328" width="12.86328125" style="12" bestFit="1" customWidth="1"/>
    <col min="2329" max="2331" width="12.3984375" style="12" customWidth="1"/>
    <col min="2332" max="2332" width="18.59765625" style="12" customWidth="1"/>
    <col min="2333" max="2334" width="12.3984375" style="12" customWidth="1"/>
    <col min="2335" max="2335" width="15.3984375" style="12" customWidth="1"/>
    <col min="2336" max="2336" width="12.3984375" style="12" customWidth="1"/>
    <col min="2337" max="2570" width="12.3984375" style="12"/>
    <col min="2571" max="2572" width="12.3984375" style="12" customWidth="1"/>
    <col min="2573" max="2573" width="23.3984375" style="12" bestFit="1" customWidth="1"/>
    <col min="2574" max="2574" width="12.86328125" style="12" bestFit="1" customWidth="1"/>
    <col min="2575" max="2577" width="12.3984375" style="12" customWidth="1"/>
    <col min="2578" max="2578" width="23.3984375" style="12" bestFit="1" customWidth="1"/>
    <col min="2579" max="2579" width="12.86328125" style="12" bestFit="1" customWidth="1"/>
    <col min="2580" max="2582" width="12.3984375" style="12" customWidth="1"/>
    <col min="2583" max="2583" width="23.3984375" style="12" bestFit="1" customWidth="1"/>
    <col min="2584" max="2584" width="12.86328125" style="12" bestFit="1" customWidth="1"/>
    <col min="2585" max="2587" width="12.3984375" style="12" customWidth="1"/>
    <col min="2588" max="2588" width="18.59765625" style="12" customWidth="1"/>
    <col min="2589" max="2590" width="12.3984375" style="12" customWidth="1"/>
    <col min="2591" max="2591" width="15.3984375" style="12" customWidth="1"/>
    <col min="2592" max="2592" width="12.3984375" style="12" customWidth="1"/>
    <col min="2593" max="2826" width="12.3984375" style="12"/>
    <col min="2827" max="2828" width="12.3984375" style="12" customWidth="1"/>
    <col min="2829" max="2829" width="23.3984375" style="12" bestFit="1" customWidth="1"/>
    <col min="2830" max="2830" width="12.86328125" style="12" bestFit="1" customWidth="1"/>
    <col min="2831" max="2833" width="12.3984375" style="12" customWidth="1"/>
    <col min="2834" max="2834" width="23.3984375" style="12" bestFit="1" customWidth="1"/>
    <col min="2835" max="2835" width="12.86328125" style="12" bestFit="1" customWidth="1"/>
    <col min="2836" max="2838" width="12.3984375" style="12" customWidth="1"/>
    <col min="2839" max="2839" width="23.3984375" style="12" bestFit="1" customWidth="1"/>
    <col min="2840" max="2840" width="12.86328125" style="12" bestFit="1" customWidth="1"/>
    <col min="2841" max="2843" width="12.3984375" style="12" customWidth="1"/>
    <col min="2844" max="2844" width="18.59765625" style="12" customWidth="1"/>
    <col min="2845" max="2846" width="12.3984375" style="12" customWidth="1"/>
    <col min="2847" max="2847" width="15.3984375" style="12" customWidth="1"/>
    <col min="2848" max="2848" width="12.3984375" style="12" customWidth="1"/>
    <col min="2849" max="3082" width="12.3984375" style="12"/>
    <col min="3083" max="3084" width="12.3984375" style="12" customWidth="1"/>
    <col min="3085" max="3085" width="23.3984375" style="12" bestFit="1" customWidth="1"/>
    <col min="3086" max="3086" width="12.86328125" style="12" bestFit="1" customWidth="1"/>
    <col min="3087" max="3089" width="12.3984375" style="12" customWidth="1"/>
    <col min="3090" max="3090" width="23.3984375" style="12" bestFit="1" customWidth="1"/>
    <col min="3091" max="3091" width="12.86328125" style="12" bestFit="1" customWidth="1"/>
    <col min="3092" max="3094" width="12.3984375" style="12" customWidth="1"/>
    <col min="3095" max="3095" width="23.3984375" style="12" bestFit="1" customWidth="1"/>
    <col min="3096" max="3096" width="12.86328125" style="12" bestFit="1" customWidth="1"/>
    <col min="3097" max="3099" width="12.3984375" style="12" customWidth="1"/>
    <col min="3100" max="3100" width="18.59765625" style="12" customWidth="1"/>
    <col min="3101" max="3102" width="12.3984375" style="12" customWidth="1"/>
    <col min="3103" max="3103" width="15.3984375" style="12" customWidth="1"/>
    <col min="3104" max="3104" width="12.3984375" style="12" customWidth="1"/>
    <col min="3105" max="3338" width="12.3984375" style="12"/>
    <col min="3339" max="3340" width="12.3984375" style="12" customWidth="1"/>
    <col min="3341" max="3341" width="23.3984375" style="12" bestFit="1" customWidth="1"/>
    <col min="3342" max="3342" width="12.86328125" style="12" bestFit="1" customWidth="1"/>
    <col min="3343" max="3345" width="12.3984375" style="12" customWidth="1"/>
    <col min="3346" max="3346" width="23.3984375" style="12" bestFit="1" customWidth="1"/>
    <col min="3347" max="3347" width="12.86328125" style="12" bestFit="1" customWidth="1"/>
    <col min="3348" max="3350" width="12.3984375" style="12" customWidth="1"/>
    <col min="3351" max="3351" width="23.3984375" style="12" bestFit="1" customWidth="1"/>
    <col min="3352" max="3352" width="12.86328125" style="12" bestFit="1" customWidth="1"/>
    <col min="3353" max="3355" width="12.3984375" style="12" customWidth="1"/>
    <col min="3356" max="3356" width="18.59765625" style="12" customWidth="1"/>
    <col min="3357" max="3358" width="12.3984375" style="12" customWidth="1"/>
    <col min="3359" max="3359" width="15.3984375" style="12" customWidth="1"/>
    <col min="3360" max="3360" width="12.3984375" style="12" customWidth="1"/>
    <col min="3361" max="3594" width="12.3984375" style="12"/>
    <col min="3595" max="3596" width="12.3984375" style="12" customWidth="1"/>
    <col min="3597" max="3597" width="23.3984375" style="12" bestFit="1" customWidth="1"/>
    <col min="3598" max="3598" width="12.86328125" style="12" bestFit="1" customWidth="1"/>
    <col min="3599" max="3601" width="12.3984375" style="12" customWidth="1"/>
    <col min="3602" max="3602" width="23.3984375" style="12" bestFit="1" customWidth="1"/>
    <col min="3603" max="3603" width="12.86328125" style="12" bestFit="1" customWidth="1"/>
    <col min="3604" max="3606" width="12.3984375" style="12" customWidth="1"/>
    <col min="3607" max="3607" width="23.3984375" style="12" bestFit="1" customWidth="1"/>
    <col min="3608" max="3608" width="12.86328125" style="12" bestFit="1" customWidth="1"/>
    <col min="3609" max="3611" width="12.3984375" style="12" customWidth="1"/>
    <col min="3612" max="3612" width="18.59765625" style="12" customWidth="1"/>
    <col min="3613" max="3614" width="12.3984375" style="12" customWidth="1"/>
    <col min="3615" max="3615" width="15.3984375" style="12" customWidth="1"/>
    <col min="3616" max="3616" width="12.3984375" style="12" customWidth="1"/>
    <col min="3617" max="3850" width="12.3984375" style="12"/>
    <col min="3851" max="3852" width="12.3984375" style="12" customWidth="1"/>
    <col min="3853" max="3853" width="23.3984375" style="12" bestFit="1" customWidth="1"/>
    <col min="3854" max="3854" width="12.86328125" style="12" bestFit="1" customWidth="1"/>
    <col min="3855" max="3857" width="12.3984375" style="12" customWidth="1"/>
    <col min="3858" max="3858" width="23.3984375" style="12" bestFit="1" customWidth="1"/>
    <col min="3859" max="3859" width="12.86328125" style="12" bestFit="1" customWidth="1"/>
    <col min="3860" max="3862" width="12.3984375" style="12" customWidth="1"/>
    <col min="3863" max="3863" width="23.3984375" style="12" bestFit="1" customWidth="1"/>
    <col min="3864" max="3864" width="12.86328125" style="12" bestFit="1" customWidth="1"/>
    <col min="3865" max="3867" width="12.3984375" style="12" customWidth="1"/>
    <col min="3868" max="3868" width="18.59765625" style="12" customWidth="1"/>
    <col min="3869" max="3870" width="12.3984375" style="12" customWidth="1"/>
    <col min="3871" max="3871" width="15.3984375" style="12" customWidth="1"/>
    <col min="3872" max="3872" width="12.3984375" style="12" customWidth="1"/>
    <col min="3873" max="4106" width="12.3984375" style="12"/>
    <col min="4107" max="4108" width="12.3984375" style="12" customWidth="1"/>
    <col min="4109" max="4109" width="23.3984375" style="12" bestFit="1" customWidth="1"/>
    <col min="4110" max="4110" width="12.86328125" style="12" bestFit="1" customWidth="1"/>
    <col min="4111" max="4113" width="12.3984375" style="12" customWidth="1"/>
    <col min="4114" max="4114" width="23.3984375" style="12" bestFit="1" customWidth="1"/>
    <col min="4115" max="4115" width="12.86328125" style="12" bestFit="1" customWidth="1"/>
    <col min="4116" max="4118" width="12.3984375" style="12" customWidth="1"/>
    <col min="4119" max="4119" width="23.3984375" style="12" bestFit="1" customWidth="1"/>
    <col min="4120" max="4120" width="12.86328125" style="12" bestFit="1" customWidth="1"/>
    <col min="4121" max="4123" width="12.3984375" style="12" customWidth="1"/>
    <col min="4124" max="4124" width="18.59765625" style="12" customWidth="1"/>
    <col min="4125" max="4126" width="12.3984375" style="12" customWidth="1"/>
    <col min="4127" max="4127" width="15.3984375" style="12" customWidth="1"/>
    <col min="4128" max="4128" width="12.3984375" style="12" customWidth="1"/>
    <col min="4129" max="4362" width="12.3984375" style="12"/>
    <col min="4363" max="4364" width="12.3984375" style="12" customWidth="1"/>
    <col min="4365" max="4365" width="23.3984375" style="12" bestFit="1" customWidth="1"/>
    <col min="4366" max="4366" width="12.86328125" style="12" bestFit="1" customWidth="1"/>
    <col min="4367" max="4369" width="12.3984375" style="12" customWidth="1"/>
    <col min="4370" max="4370" width="23.3984375" style="12" bestFit="1" customWidth="1"/>
    <col min="4371" max="4371" width="12.86328125" style="12" bestFit="1" customWidth="1"/>
    <col min="4372" max="4374" width="12.3984375" style="12" customWidth="1"/>
    <col min="4375" max="4375" width="23.3984375" style="12" bestFit="1" customWidth="1"/>
    <col min="4376" max="4376" width="12.86328125" style="12" bestFit="1" customWidth="1"/>
    <col min="4377" max="4379" width="12.3984375" style="12" customWidth="1"/>
    <col min="4380" max="4380" width="18.59765625" style="12" customWidth="1"/>
    <col min="4381" max="4382" width="12.3984375" style="12" customWidth="1"/>
    <col min="4383" max="4383" width="15.3984375" style="12" customWidth="1"/>
    <col min="4384" max="4384" width="12.3984375" style="12" customWidth="1"/>
    <col min="4385" max="4618" width="12.3984375" style="12"/>
    <col min="4619" max="4620" width="12.3984375" style="12" customWidth="1"/>
    <col min="4621" max="4621" width="23.3984375" style="12" bestFit="1" customWidth="1"/>
    <col min="4622" max="4622" width="12.86328125" style="12" bestFit="1" customWidth="1"/>
    <col min="4623" max="4625" width="12.3984375" style="12" customWidth="1"/>
    <col min="4626" max="4626" width="23.3984375" style="12" bestFit="1" customWidth="1"/>
    <col min="4627" max="4627" width="12.86328125" style="12" bestFit="1" customWidth="1"/>
    <col min="4628" max="4630" width="12.3984375" style="12" customWidth="1"/>
    <col min="4631" max="4631" width="23.3984375" style="12" bestFit="1" customWidth="1"/>
    <col min="4632" max="4632" width="12.86328125" style="12" bestFit="1" customWidth="1"/>
    <col min="4633" max="4635" width="12.3984375" style="12" customWidth="1"/>
    <col min="4636" max="4636" width="18.59765625" style="12" customWidth="1"/>
    <col min="4637" max="4638" width="12.3984375" style="12" customWidth="1"/>
    <col min="4639" max="4639" width="15.3984375" style="12" customWidth="1"/>
    <col min="4640" max="4640" width="12.3984375" style="12" customWidth="1"/>
    <col min="4641" max="4874" width="12.3984375" style="12"/>
    <col min="4875" max="4876" width="12.3984375" style="12" customWidth="1"/>
    <col min="4877" max="4877" width="23.3984375" style="12" bestFit="1" customWidth="1"/>
    <col min="4878" max="4878" width="12.86328125" style="12" bestFit="1" customWidth="1"/>
    <col min="4879" max="4881" width="12.3984375" style="12" customWidth="1"/>
    <col min="4882" max="4882" width="23.3984375" style="12" bestFit="1" customWidth="1"/>
    <col min="4883" max="4883" width="12.86328125" style="12" bestFit="1" customWidth="1"/>
    <col min="4884" max="4886" width="12.3984375" style="12" customWidth="1"/>
    <col min="4887" max="4887" width="23.3984375" style="12" bestFit="1" customWidth="1"/>
    <col min="4888" max="4888" width="12.86328125" style="12" bestFit="1" customWidth="1"/>
    <col min="4889" max="4891" width="12.3984375" style="12" customWidth="1"/>
    <col min="4892" max="4892" width="18.59765625" style="12" customWidth="1"/>
    <col min="4893" max="4894" width="12.3984375" style="12" customWidth="1"/>
    <col min="4895" max="4895" width="15.3984375" style="12" customWidth="1"/>
    <col min="4896" max="4896" width="12.3984375" style="12" customWidth="1"/>
    <col min="4897" max="5130" width="12.3984375" style="12"/>
    <col min="5131" max="5132" width="12.3984375" style="12" customWidth="1"/>
    <col min="5133" max="5133" width="23.3984375" style="12" bestFit="1" customWidth="1"/>
    <col min="5134" max="5134" width="12.86328125" style="12" bestFit="1" customWidth="1"/>
    <col min="5135" max="5137" width="12.3984375" style="12" customWidth="1"/>
    <col min="5138" max="5138" width="23.3984375" style="12" bestFit="1" customWidth="1"/>
    <col min="5139" max="5139" width="12.86328125" style="12" bestFit="1" customWidth="1"/>
    <col min="5140" max="5142" width="12.3984375" style="12" customWidth="1"/>
    <col min="5143" max="5143" width="23.3984375" style="12" bestFit="1" customWidth="1"/>
    <col min="5144" max="5144" width="12.86328125" style="12" bestFit="1" customWidth="1"/>
    <col min="5145" max="5147" width="12.3984375" style="12" customWidth="1"/>
    <col min="5148" max="5148" width="18.59765625" style="12" customWidth="1"/>
    <col min="5149" max="5150" width="12.3984375" style="12" customWidth="1"/>
    <col min="5151" max="5151" width="15.3984375" style="12" customWidth="1"/>
    <col min="5152" max="5152" width="12.3984375" style="12" customWidth="1"/>
    <col min="5153" max="5386" width="12.3984375" style="12"/>
    <col min="5387" max="5388" width="12.3984375" style="12" customWidth="1"/>
    <col min="5389" max="5389" width="23.3984375" style="12" bestFit="1" customWidth="1"/>
    <col min="5390" max="5390" width="12.86328125" style="12" bestFit="1" customWidth="1"/>
    <col min="5391" max="5393" width="12.3984375" style="12" customWidth="1"/>
    <col min="5394" max="5394" width="23.3984375" style="12" bestFit="1" customWidth="1"/>
    <col min="5395" max="5395" width="12.86328125" style="12" bestFit="1" customWidth="1"/>
    <col min="5396" max="5398" width="12.3984375" style="12" customWidth="1"/>
    <col min="5399" max="5399" width="23.3984375" style="12" bestFit="1" customWidth="1"/>
    <col min="5400" max="5400" width="12.86328125" style="12" bestFit="1" customWidth="1"/>
    <col min="5401" max="5403" width="12.3984375" style="12" customWidth="1"/>
    <col min="5404" max="5404" width="18.59765625" style="12" customWidth="1"/>
    <col min="5405" max="5406" width="12.3984375" style="12" customWidth="1"/>
    <col min="5407" max="5407" width="15.3984375" style="12" customWidth="1"/>
    <col min="5408" max="5408" width="12.3984375" style="12" customWidth="1"/>
    <col min="5409" max="5642" width="12.3984375" style="12"/>
    <col min="5643" max="5644" width="12.3984375" style="12" customWidth="1"/>
    <col min="5645" max="5645" width="23.3984375" style="12" bestFit="1" customWidth="1"/>
    <col min="5646" max="5646" width="12.86328125" style="12" bestFit="1" customWidth="1"/>
    <col min="5647" max="5649" width="12.3984375" style="12" customWidth="1"/>
    <col min="5650" max="5650" width="23.3984375" style="12" bestFit="1" customWidth="1"/>
    <col min="5651" max="5651" width="12.86328125" style="12" bestFit="1" customWidth="1"/>
    <col min="5652" max="5654" width="12.3984375" style="12" customWidth="1"/>
    <col min="5655" max="5655" width="23.3984375" style="12" bestFit="1" customWidth="1"/>
    <col min="5656" max="5656" width="12.86328125" style="12" bestFit="1" customWidth="1"/>
    <col min="5657" max="5659" width="12.3984375" style="12" customWidth="1"/>
    <col min="5660" max="5660" width="18.59765625" style="12" customWidth="1"/>
    <col min="5661" max="5662" width="12.3984375" style="12" customWidth="1"/>
    <col min="5663" max="5663" width="15.3984375" style="12" customWidth="1"/>
    <col min="5664" max="5664" width="12.3984375" style="12" customWidth="1"/>
    <col min="5665" max="5898" width="12.3984375" style="12"/>
    <col min="5899" max="5900" width="12.3984375" style="12" customWidth="1"/>
    <col min="5901" max="5901" width="23.3984375" style="12" bestFit="1" customWidth="1"/>
    <col min="5902" max="5902" width="12.86328125" style="12" bestFit="1" customWidth="1"/>
    <col min="5903" max="5905" width="12.3984375" style="12" customWidth="1"/>
    <col min="5906" max="5906" width="23.3984375" style="12" bestFit="1" customWidth="1"/>
    <col min="5907" max="5907" width="12.86328125" style="12" bestFit="1" customWidth="1"/>
    <col min="5908" max="5910" width="12.3984375" style="12" customWidth="1"/>
    <col min="5911" max="5911" width="23.3984375" style="12" bestFit="1" customWidth="1"/>
    <col min="5912" max="5912" width="12.86328125" style="12" bestFit="1" customWidth="1"/>
    <col min="5913" max="5915" width="12.3984375" style="12" customWidth="1"/>
    <col min="5916" max="5916" width="18.59765625" style="12" customWidth="1"/>
    <col min="5917" max="5918" width="12.3984375" style="12" customWidth="1"/>
    <col min="5919" max="5919" width="15.3984375" style="12" customWidth="1"/>
    <col min="5920" max="5920" width="12.3984375" style="12" customWidth="1"/>
    <col min="5921" max="6154" width="12.3984375" style="12"/>
    <col min="6155" max="6156" width="12.3984375" style="12" customWidth="1"/>
    <col min="6157" max="6157" width="23.3984375" style="12" bestFit="1" customWidth="1"/>
    <col min="6158" max="6158" width="12.86328125" style="12" bestFit="1" customWidth="1"/>
    <col min="6159" max="6161" width="12.3984375" style="12" customWidth="1"/>
    <col min="6162" max="6162" width="23.3984375" style="12" bestFit="1" customWidth="1"/>
    <col min="6163" max="6163" width="12.86328125" style="12" bestFit="1" customWidth="1"/>
    <col min="6164" max="6166" width="12.3984375" style="12" customWidth="1"/>
    <col min="6167" max="6167" width="23.3984375" style="12" bestFit="1" customWidth="1"/>
    <col min="6168" max="6168" width="12.86328125" style="12" bestFit="1" customWidth="1"/>
    <col min="6169" max="6171" width="12.3984375" style="12" customWidth="1"/>
    <col min="6172" max="6172" width="18.59765625" style="12" customWidth="1"/>
    <col min="6173" max="6174" width="12.3984375" style="12" customWidth="1"/>
    <col min="6175" max="6175" width="15.3984375" style="12" customWidth="1"/>
    <col min="6176" max="6176" width="12.3984375" style="12" customWidth="1"/>
    <col min="6177" max="6410" width="12.3984375" style="12"/>
    <col min="6411" max="6412" width="12.3984375" style="12" customWidth="1"/>
    <col min="6413" max="6413" width="23.3984375" style="12" bestFit="1" customWidth="1"/>
    <col min="6414" max="6414" width="12.86328125" style="12" bestFit="1" customWidth="1"/>
    <col min="6415" max="6417" width="12.3984375" style="12" customWidth="1"/>
    <col min="6418" max="6418" width="23.3984375" style="12" bestFit="1" customWidth="1"/>
    <col min="6419" max="6419" width="12.86328125" style="12" bestFit="1" customWidth="1"/>
    <col min="6420" max="6422" width="12.3984375" style="12" customWidth="1"/>
    <col min="6423" max="6423" width="23.3984375" style="12" bestFit="1" customWidth="1"/>
    <col min="6424" max="6424" width="12.86328125" style="12" bestFit="1" customWidth="1"/>
    <col min="6425" max="6427" width="12.3984375" style="12" customWidth="1"/>
    <col min="6428" max="6428" width="18.59765625" style="12" customWidth="1"/>
    <col min="6429" max="6430" width="12.3984375" style="12" customWidth="1"/>
    <col min="6431" max="6431" width="15.3984375" style="12" customWidth="1"/>
    <col min="6432" max="6432" width="12.3984375" style="12" customWidth="1"/>
    <col min="6433" max="6666" width="12.3984375" style="12"/>
    <col min="6667" max="6668" width="12.3984375" style="12" customWidth="1"/>
    <col min="6669" max="6669" width="23.3984375" style="12" bestFit="1" customWidth="1"/>
    <col min="6670" max="6670" width="12.86328125" style="12" bestFit="1" customWidth="1"/>
    <col min="6671" max="6673" width="12.3984375" style="12" customWidth="1"/>
    <col min="6674" max="6674" width="23.3984375" style="12" bestFit="1" customWidth="1"/>
    <col min="6675" max="6675" width="12.86328125" style="12" bestFit="1" customWidth="1"/>
    <col min="6676" max="6678" width="12.3984375" style="12" customWidth="1"/>
    <col min="6679" max="6679" width="23.3984375" style="12" bestFit="1" customWidth="1"/>
    <col min="6680" max="6680" width="12.86328125" style="12" bestFit="1" customWidth="1"/>
    <col min="6681" max="6683" width="12.3984375" style="12" customWidth="1"/>
    <col min="6684" max="6684" width="18.59765625" style="12" customWidth="1"/>
    <col min="6685" max="6686" width="12.3984375" style="12" customWidth="1"/>
    <col min="6687" max="6687" width="15.3984375" style="12" customWidth="1"/>
    <col min="6688" max="6688" width="12.3984375" style="12" customWidth="1"/>
    <col min="6689" max="6922" width="12.3984375" style="12"/>
    <col min="6923" max="6924" width="12.3984375" style="12" customWidth="1"/>
    <col min="6925" max="6925" width="23.3984375" style="12" bestFit="1" customWidth="1"/>
    <col min="6926" max="6926" width="12.86328125" style="12" bestFit="1" customWidth="1"/>
    <col min="6927" max="6929" width="12.3984375" style="12" customWidth="1"/>
    <col min="6930" max="6930" width="23.3984375" style="12" bestFit="1" customWidth="1"/>
    <col min="6931" max="6931" width="12.86328125" style="12" bestFit="1" customWidth="1"/>
    <col min="6932" max="6934" width="12.3984375" style="12" customWidth="1"/>
    <col min="6935" max="6935" width="23.3984375" style="12" bestFit="1" customWidth="1"/>
    <col min="6936" max="6936" width="12.86328125" style="12" bestFit="1" customWidth="1"/>
    <col min="6937" max="6939" width="12.3984375" style="12" customWidth="1"/>
    <col min="6940" max="6940" width="18.59765625" style="12" customWidth="1"/>
    <col min="6941" max="6942" width="12.3984375" style="12" customWidth="1"/>
    <col min="6943" max="6943" width="15.3984375" style="12" customWidth="1"/>
    <col min="6944" max="6944" width="12.3984375" style="12" customWidth="1"/>
    <col min="6945" max="7178" width="12.3984375" style="12"/>
    <col min="7179" max="7180" width="12.3984375" style="12" customWidth="1"/>
    <col min="7181" max="7181" width="23.3984375" style="12" bestFit="1" customWidth="1"/>
    <col min="7182" max="7182" width="12.86328125" style="12" bestFit="1" customWidth="1"/>
    <col min="7183" max="7185" width="12.3984375" style="12" customWidth="1"/>
    <col min="7186" max="7186" width="23.3984375" style="12" bestFit="1" customWidth="1"/>
    <col min="7187" max="7187" width="12.86328125" style="12" bestFit="1" customWidth="1"/>
    <col min="7188" max="7190" width="12.3984375" style="12" customWidth="1"/>
    <col min="7191" max="7191" width="23.3984375" style="12" bestFit="1" customWidth="1"/>
    <col min="7192" max="7192" width="12.86328125" style="12" bestFit="1" customWidth="1"/>
    <col min="7193" max="7195" width="12.3984375" style="12" customWidth="1"/>
    <col min="7196" max="7196" width="18.59765625" style="12" customWidth="1"/>
    <col min="7197" max="7198" width="12.3984375" style="12" customWidth="1"/>
    <col min="7199" max="7199" width="15.3984375" style="12" customWidth="1"/>
    <col min="7200" max="7200" width="12.3984375" style="12" customWidth="1"/>
    <col min="7201" max="7434" width="12.3984375" style="12"/>
    <col min="7435" max="7436" width="12.3984375" style="12" customWidth="1"/>
    <col min="7437" max="7437" width="23.3984375" style="12" bestFit="1" customWidth="1"/>
    <col min="7438" max="7438" width="12.86328125" style="12" bestFit="1" customWidth="1"/>
    <col min="7439" max="7441" width="12.3984375" style="12" customWidth="1"/>
    <col min="7442" max="7442" width="23.3984375" style="12" bestFit="1" customWidth="1"/>
    <col min="7443" max="7443" width="12.86328125" style="12" bestFit="1" customWidth="1"/>
    <col min="7444" max="7446" width="12.3984375" style="12" customWidth="1"/>
    <col min="7447" max="7447" width="23.3984375" style="12" bestFit="1" customWidth="1"/>
    <col min="7448" max="7448" width="12.86328125" style="12" bestFit="1" customWidth="1"/>
    <col min="7449" max="7451" width="12.3984375" style="12" customWidth="1"/>
    <col min="7452" max="7452" width="18.59765625" style="12" customWidth="1"/>
    <col min="7453" max="7454" width="12.3984375" style="12" customWidth="1"/>
    <col min="7455" max="7455" width="15.3984375" style="12" customWidth="1"/>
    <col min="7456" max="7456" width="12.3984375" style="12" customWidth="1"/>
    <col min="7457" max="7690" width="12.3984375" style="12"/>
    <col min="7691" max="7692" width="12.3984375" style="12" customWidth="1"/>
    <col min="7693" max="7693" width="23.3984375" style="12" bestFit="1" customWidth="1"/>
    <col min="7694" max="7694" width="12.86328125" style="12" bestFit="1" customWidth="1"/>
    <col min="7695" max="7697" width="12.3984375" style="12" customWidth="1"/>
    <col min="7698" max="7698" width="23.3984375" style="12" bestFit="1" customWidth="1"/>
    <col min="7699" max="7699" width="12.86328125" style="12" bestFit="1" customWidth="1"/>
    <col min="7700" max="7702" width="12.3984375" style="12" customWidth="1"/>
    <col min="7703" max="7703" width="23.3984375" style="12" bestFit="1" customWidth="1"/>
    <col min="7704" max="7704" width="12.86328125" style="12" bestFit="1" customWidth="1"/>
    <col min="7705" max="7707" width="12.3984375" style="12" customWidth="1"/>
    <col min="7708" max="7708" width="18.59765625" style="12" customWidth="1"/>
    <col min="7709" max="7710" width="12.3984375" style="12" customWidth="1"/>
    <col min="7711" max="7711" width="15.3984375" style="12" customWidth="1"/>
    <col min="7712" max="7712" width="12.3984375" style="12" customWidth="1"/>
    <col min="7713" max="7946" width="12.3984375" style="12"/>
    <col min="7947" max="7948" width="12.3984375" style="12" customWidth="1"/>
    <col min="7949" max="7949" width="23.3984375" style="12" bestFit="1" customWidth="1"/>
    <col min="7950" max="7950" width="12.86328125" style="12" bestFit="1" customWidth="1"/>
    <col min="7951" max="7953" width="12.3984375" style="12" customWidth="1"/>
    <col min="7954" max="7954" width="23.3984375" style="12" bestFit="1" customWidth="1"/>
    <col min="7955" max="7955" width="12.86328125" style="12" bestFit="1" customWidth="1"/>
    <col min="7956" max="7958" width="12.3984375" style="12" customWidth="1"/>
    <col min="7959" max="7959" width="23.3984375" style="12" bestFit="1" customWidth="1"/>
    <col min="7960" max="7960" width="12.86328125" style="12" bestFit="1" customWidth="1"/>
    <col min="7961" max="7963" width="12.3984375" style="12" customWidth="1"/>
    <col min="7964" max="7964" width="18.59765625" style="12" customWidth="1"/>
    <col min="7965" max="7966" width="12.3984375" style="12" customWidth="1"/>
    <col min="7967" max="7967" width="15.3984375" style="12" customWidth="1"/>
    <col min="7968" max="7968" width="12.3984375" style="12" customWidth="1"/>
    <col min="7969" max="8202" width="12.3984375" style="12"/>
    <col min="8203" max="8204" width="12.3984375" style="12" customWidth="1"/>
    <col min="8205" max="8205" width="23.3984375" style="12" bestFit="1" customWidth="1"/>
    <col min="8206" max="8206" width="12.86328125" style="12" bestFit="1" customWidth="1"/>
    <col min="8207" max="8209" width="12.3984375" style="12" customWidth="1"/>
    <col min="8210" max="8210" width="23.3984375" style="12" bestFit="1" customWidth="1"/>
    <col min="8211" max="8211" width="12.86328125" style="12" bestFit="1" customWidth="1"/>
    <col min="8212" max="8214" width="12.3984375" style="12" customWidth="1"/>
    <col min="8215" max="8215" width="23.3984375" style="12" bestFit="1" customWidth="1"/>
    <col min="8216" max="8216" width="12.86328125" style="12" bestFit="1" customWidth="1"/>
    <col min="8217" max="8219" width="12.3984375" style="12" customWidth="1"/>
    <col min="8220" max="8220" width="18.59765625" style="12" customWidth="1"/>
    <col min="8221" max="8222" width="12.3984375" style="12" customWidth="1"/>
    <col min="8223" max="8223" width="15.3984375" style="12" customWidth="1"/>
    <col min="8224" max="8224" width="12.3984375" style="12" customWidth="1"/>
    <col min="8225" max="8458" width="12.3984375" style="12"/>
    <col min="8459" max="8460" width="12.3984375" style="12" customWidth="1"/>
    <col min="8461" max="8461" width="23.3984375" style="12" bestFit="1" customWidth="1"/>
    <col min="8462" max="8462" width="12.86328125" style="12" bestFit="1" customWidth="1"/>
    <col min="8463" max="8465" width="12.3984375" style="12" customWidth="1"/>
    <col min="8466" max="8466" width="23.3984375" style="12" bestFit="1" customWidth="1"/>
    <col min="8467" max="8467" width="12.86328125" style="12" bestFit="1" customWidth="1"/>
    <col min="8468" max="8470" width="12.3984375" style="12" customWidth="1"/>
    <col min="8471" max="8471" width="23.3984375" style="12" bestFit="1" customWidth="1"/>
    <col min="8472" max="8472" width="12.86328125" style="12" bestFit="1" customWidth="1"/>
    <col min="8473" max="8475" width="12.3984375" style="12" customWidth="1"/>
    <col min="8476" max="8476" width="18.59765625" style="12" customWidth="1"/>
    <col min="8477" max="8478" width="12.3984375" style="12" customWidth="1"/>
    <col min="8479" max="8479" width="15.3984375" style="12" customWidth="1"/>
    <col min="8480" max="8480" width="12.3984375" style="12" customWidth="1"/>
    <col min="8481" max="8714" width="12.3984375" style="12"/>
    <col min="8715" max="8716" width="12.3984375" style="12" customWidth="1"/>
    <col min="8717" max="8717" width="23.3984375" style="12" bestFit="1" customWidth="1"/>
    <col min="8718" max="8718" width="12.86328125" style="12" bestFit="1" customWidth="1"/>
    <col min="8719" max="8721" width="12.3984375" style="12" customWidth="1"/>
    <col min="8722" max="8722" width="23.3984375" style="12" bestFit="1" customWidth="1"/>
    <col min="8723" max="8723" width="12.86328125" style="12" bestFit="1" customWidth="1"/>
    <col min="8724" max="8726" width="12.3984375" style="12" customWidth="1"/>
    <col min="8727" max="8727" width="23.3984375" style="12" bestFit="1" customWidth="1"/>
    <col min="8728" max="8728" width="12.86328125" style="12" bestFit="1" customWidth="1"/>
    <col min="8729" max="8731" width="12.3984375" style="12" customWidth="1"/>
    <col min="8732" max="8732" width="18.59765625" style="12" customWidth="1"/>
    <col min="8733" max="8734" width="12.3984375" style="12" customWidth="1"/>
    <col min="8735" max="8735" width="15.3984375" style="12" customWidth="1"/>
    <col min="8736" max="8736" width="12.3984375" style="12" customWidth="1"/>
    <col min="8737" max="8970" width="12.3984375" style="12"/>
    <col min="8971" max="8972" width="12.3984375" style="12" customWidth="1"/>
    <col min="8973" max="8973" width="23.3984375" style="12" bestFit="1" customWidth="1"/>
    <col min="8974" max="8974" width="12.86328125" style="12" bestFit="1" customWidth="1"/>
    <col min="8975" max="8977" width="12.3984375" style="12" customWidth="1"/>
    <col min="8978" max="8978" width="23.3984375" style="12" bestFit="1" customWidth="1"/>
    <col min="8979" max="8979" width="12.86328125" style="12" bestFit="1" customWidth="1"/>
    <col min="8980" max="8982" width="12.3984375" style="12" customWidth="1"/>
    <col min="8983" max="8983" width="23.3984375" style="12" bestFit="1" customWidth="1"/>
    <col min="8984" max="8984" width="12.86328125" style="12" bestFit="1" customWidth="1"/>
    <col min="8985" max="8987" width="12.3984375" style="12" customWidth="1"/>
    <col min="8988" max="8988" width="18.59765625" style="12" customWidth="1"/>
    <col min="8989" max="8990" width="12.3984375" style="12" customWidth="1"/>
    <col min="8991" max="8991" width="15.3984375" style="12" customWidth="1"/>
    <col min="8992" max="8992" width="12.3984375" style="12" customWidth="1"/>
    <col min="8993" max="9226" width="12.3984375" style="12"/>
    <col min="9227" max="9228" width="12.3984375" style="12" customWidth="1"/>
    <col min="9229" max="9229" width="23.3984375" style="12" bestFit="1" customWidth="1"/>
    <col min="9230" max="9230" width="12.86328125" style="12" bestFit="1" customWidth="1"/>
    <col min="9231" max="9233" width="12.3984375" style="12" customWidth="1"/>
    <col min="9234" max="9234" width="23.3984375" style="12" bestFit="1" customWidth="1"/>
    <col min="9235" max="9235" width="12.86328125" style="12" bestFit="1" customWidth="1"/>
    <col min="9236" max="9238" width="12.3984375" style="12" customWidth="1"/>
    <col min="9239" max="9239" width="23.3984375" style="12" bestFit="1" customWidth="1"/>
    <col min="9240" max="9240" width="12.86328125" style="12" bestFit="1" customWidth="1"/>
    <col min="9241" max="9243" width="12.3984375" style="12" customWidth="1"/>
    <col min="9244" max="9244" width="18.59765625" style="12" customWidth="1"/>
    <col min="9245" max="9246" width="12.3984375" style="12" customWidth="1"/>
    <col min="9247" max="9247" width="15.3984375" style="12" customWidth="1"/>
    <col min="9248" max="9248" width="12.3984375" style="12" customWidth="1"/>
    <col min="9249" max="9482" width="12.3984375" style="12"/>
    <col min="9483" max="9484" width="12.3984375" style="12" customWidth="1"/>
    <col min="9485" max="9485" width="23.3984375" style="12" bestFit="1" customWidth="1"/>
    <col min="9486" max="9486" width="12.86328125" style="12" bestFit="1" customWidth="1"/>
    <col min="9487" max="9489" width="12.3984375" style="12" customWidth="1"/>
    <col min="9490" max="9490" width="23.3984375" style="12" bestFit="1" customWidth="1"/>
    <col min="9491" max="9491" width="12.86328125" style="12" bestFit="1" customWidth="1"/>
    <col min="9492" max="9494" width="12.3984375" style="12" customWidth="1"/>
    <col min="9495" max="9495" width="23.3984375" style="12" bestFit="1" customWidth="1"/>
    <col min="9496" max="9496" width="12.86328125" style="12" bestFit="1" customWidth="1"/>
    <col min="9497" max="9499" width="12.3984375" style="12" customWidth="1"/>
    <col min="9500" max="9500" width="18.59765625" style="12" customWidth="1"/>
    <col min="9501" max="9502" width="12.3984375" style="12" customWidth="1"/>
    <col min="9503" max="9503" width="15.3984375" style="12" customWidth="1"/>
    <col min="9504" max="9504" width="12.3984375" style="12" customWidth="1"/>
    <col min="9505" max="9738" width="12.3984375" style="12"/>
    <col min="9739" max="9740" width="12.3984375" style="12" customWidth="1"/>
    <col min="9741" max="9741" width="23.3984375" style="12" bestFit="1" customWidth="1"/>
    <col min="9742" max="9742" width="12.86328125" style="12" bestFit="1" customWidth="1"/>
    <col min="9743" max="9745" width="12.3984375" style="12" customWidth="1"/>
    <col min="9746" max="9746" width="23.3984375" style="12" bestFit="1" customWidth="1"/>
    <col min="9747" max="9747" width="12.86328125" style="12" bestFit="1" customWidth="1"/>
    <col min="9748" max="9750" width="12.3984375" style="12" customWidth="1"/>
    <col min="9751" max="9751" width="23.3984375" style="12" bestFit="1" customWidth="1"/>
    <col min="9752" max="9752" width="12.86328125" style="12" bestFit="1" customWidth="1"/>
    <col min="9753" max="9755" width="12.3984375" style="12" customWidth="1"/>
    <col min="9756" max="9756" width="18.59765625" style="12" customWidth="1"/>
    <col min="9757" max="9758" width="12.3984375" style="12" customWidth="1"/>
    <col min="9759" max="9759" width="15.3984375" style="12" customWidth="1"/>
    <col min="9760" max="9760" width="12.3984375" style="12" customWidth="1"/>
    <col min="9761" max="9994" width="12.3984375" style="12"/>
    <col min="9995" max="9996" width="12.3984375" style="12" customWidth="1"/>
    <col min="9997" max="9997" width="23.3984375" style="12" bestFit="1" customWidth="1"/>
    <col min="9998" max="9998" width="12.86328125" style="12" bestFit="1" customWidth="1"/>
    <col min="9999" max="10001" width="12.3984375" style="12" customWidth="1"/>
    <col min="10002" max="10002" width="23.3984375" style="12" bestFit="1" customWidth="1"/>
    <col min="10003" max="10003" width="12.86328125" style="12" bestFit="1" customWidth="1"/>
    <col min="10004" max="10006" width="12.3984375" style="12" customWidth="1"/>
    <col min="10007" max="10007" width="23.3984375" style="12" bestFit="1" customWidth="1"/>
    <col min="10008" max="10008" width="12.86328125" style="12" bestFit="1" customWidth="1"/>
    <col min="10009" max="10011" width="12.3984375" style="12" customWidth="1"/>
    <col min="10012" max="10012" width="18.59765625" style="12" customWidth="1"/>
    <col min="10013" max="10014" width="12.3984375" style="12" customWidth="1"/>
    <col min="10015" max="10015" width="15.3984375" style="12" customWidth="1"/>
    <col min="10016" max="10016" width="12.3984375" style="12" customWidth="1"/>
    <col min="10017" max="10250" width="12.3984375" style="12"/>
    <col min="10251" max="10252" width="12.3984375" style="12" customWidth="1"/>
    <col min="10253" max="10253" width="23.3984375" style="12" bestFit="1" customWidth="1"/>
    <col min="10254" max="10254" width="12.86328125" style="12" bestFit="1" customWidth="1"/>
    <col min="10255" max="10257" width="12.3984375" style="12" customWidth="1"/>
    <col min="10258" max="10258" width="23.3984375" style="12" bestFit="1" customWidth="1"/>
    <col min="10259" max="10259" width="12.86328125" style="12" bestFit="1" customWidth="1"/>
    <col min="10260" max="10262" width="12.3984375" style="12" customWidth="1"/>
    <col min="10263" max="10263" width="23.3984375" style="12" bestFit="1" customWidth="1"/>
    <col min="10264" max="10264" width="12.86328125" style="12" bestFit="1" customWidth="1"/>
    <col min="10265" max="10267" width="12.3984375" style="12" customWidth="1"/>
    <col min="10268" max="10268" width="18.59765625" style="12" customWidth="1"/>
    <col min="10269" max="10270" width="12.3984375" style="12" customWidth="1"/>
    <col min="10271" max="10271" width="15.3984375" style="12" customWidth="1"/>
    <col min="10272" max="10272" width="12.3984375" style="12" customWidth="1"/>
    <col min="10273" max="10506" width="12.3984375" style="12"/>
    <col min="10507" max="10508" width="12.3984375" style="12" customWidth="1"/>
    <col min="10509" max="10509" width="23.3984375" style="12" bestFit="1" customWidth="1"/>
    <col min="10510" max="10510" width="12.86328125" style="12" bestFit="1" customWidth="1"/>
    <col min="10511" max="10513" width="12.3984375" style="12" customWidth="1"/>
    <col min="10514" max="10514" width="23.3984375" style="12" bestFit="1" customWidth="1"/>
    <col min="10515" max="10515" width="12.86328125" style="12" bestFit="1" customWidth="1"/>
    <col min="10516" max="10518" width="12.3984375" style="12" customWidth="1"/>
    <col min="10519" max="10519" width="23.3984375" style="12" bestFit="1" customWidth="1"/>
    <col min="10520" max="10520" width="12.86328125" style="12" bestFit="1" customWidth="1"/>
    <col min="10521" max="10523" width="12.3984375" style="12" customWidth="1"/>
    <col min="10524" max="10524" width="18.59765625" style="12" customWidth="1"/>
    <col min="10525" max="10526" width="12.3984375" style="12" customWidth="1"/>
    <col min="10527" max="10527" width="15.3984375" style="12" customWidth="1"/>
    <col min="10528" max="10528" width="12.3984375" style="12" customWidth="1"/>
    <col min="10529" max="10762" width="12.3984375" style="12"/>
    <col min="10763" max="10764" width="12.3984375" style="12" customWidth="1"/>
    <col min="10765" max="10765" width="23.3984375" style="12" bestFit="1" customWidth="1"/>
    <col min="10766" max="10766" width="12.86328125" style="12" bestFit="1" customWidth="1"/>
    <col min="10767" max="10769" width="12.3984375" style="12" customWidth="1"/>
    <col min="10770" max="10770" width="23.3984375" style="12" bestFit="1" customWidth="1"/>
    <col min="10771" max="10771" width="12.86328125" style="12" bestFit="1" customWidth="1"/>
    <col min="10772" max="10774" width="12.3984375" style="12" customWidth="1"/>
    <col min="10775" max="10775" width="23.3984375" style="12" bestFit="1" customWidth="1"/>
    <col min="10776" max="10776" width="12.86328125" style="12" bestFit="1" customWidth="1"/>
    <col min="10777" max="10779" width="12.3984375" style="12" customWidth="1"/>
    <col min="10780" max="10780" width="18.59765625" style="12" customWidth="1"/>
    <col min="10781" max="10782" width="12.3984375" style="12" customWidth="1"/>
    <col min="10783" max="10783" width="15.3984375" style="12" customWidth="1"/>
    <col min="10784" max="10784" width="12.3984375" style="12" customWidth="1"/>
    <col min="10785" max="11018" width="12.3984375" style="12"/>
    <col min="11019" max="11020" width="12.3984375" style="12" customWidth="1"/>
    <col min="11021" max="11021" width="23.3984375" style="12" bestFit="1" customWidth="1"/>
    <col min="11022" max="11022" width="12.86328125" style="12" bestFit="1" customWidth="1"/>
    <col min="11023" max="11025" width="12.3984375" style="12" customWidth="1"/>
    <col min="11026" max="11026" width="23.3984375" style="12" bestFit="1" customWidth="1"/>
    <col min="11027" max="11027" width="12.86328125" style="12" bestFit="1" customWidth="1"/>
    <col min="11028" max="11030" width="12.3984375" style="12" customWidth="1"/>
    <col min="11031" max="11031" width="23.3984375" style="12" bestFit="1" customWidth="1"/>
    <col min="11032" max="11032" width="12.86328125" style="12" bestFit="1" customWidth="1"/>
    <col min="11033" max="11035" width="12.3984375" style="12" customWidth="1"/>
    <col min="11036" max="11036" width="18.59765625" style="12" customWidth="1"/>
    <col min="11037" max="11038" width="12.3984375" style="12" customWidth="1"/>
    <col min="11039" max="11039" width="15.3984375" style="12" customWidth="1"/>
    <col min="11040" max="11040" width="12.3984375" style="12" customWidth="1"/>
    <col min="11041" max="11274" width="12.3984375" style="12"/>
    <col min="11275" max="11276" width="12.3984375" style="12" customWidth="1"/>
    <col min="11277" max="11277" width="23.3984375" style="12" bestFit="1" customWidth="1"/>
    <col min="11278" max="11278" width="12.86328125" style="12" bestFit="1" customWidth="1"/>
    <col min="11279" max="11281" width="12.3984375" style="12" customWidth="1"/>
    <col min="11282" max="11282" width="23.3984375" style="12" bestFit="1" customWidth="1"/>
    <col min="11283" max="11283" width="12.86328125" style="12" bestFit="1" customWidth="1"/>
    <col min="11284" max="11286" width="12.3984375" style="12" customWidth="1"/>
    <col min="11287" max="11287" width="23.3984375" style="12" bestFit="1" customWidth="1"/>
    <col min="11288" max="11288" width="12.86328125" style="12" bestFit="1" customWidth="1"/>
    <col min="11289" max="11291" width="12.3984375" style="12" customWidth="1"/>
    <col min="11292" max="11292" width="18.59765625" style="12" customWidth="1"/>
    <col min="11293" max="11294" width="12.3984375" style="12" customWidth="1"/>
    <col min="11295" max="11295" width="15.3984375" style="12" customWidth="1"/>
    <col min="11296" max="11296" width="12.3984375" style="12" customWidth="1"/>
    <col min="11297" max="11530" width="12.3984375" style="12"/>
    <col min="11531" max="11532" width="12.3984375" style="12" customWidth="1"/>
    <col min="11533" max="11533" width="23.3984375" style="12" bestFit="1" customWidth="1"/>
    <col min="11534" max="11534" width="12.86328125" style="12" bestFit="1" customWidth="1"/>
    <col min="11535" max="11537" width="12.3984375" style="12" customWidth="1"/>
    <col min="11538" max="11538" width="23.3984375" style="12" bestFit="1" customWidth="1"/>
    <col min="11539" max="11539" width="12.86328125" style="12" bestFit="1" customWidth="1"/>
    <col min="11540" max="11542" width="12.3984375" style="12" customWidth="1"/>
    <col min="11543" max="11543" width="23.3984375" style="12" bestFit="1" customWidth="1"/>
    <col min="11544" max="11544" width="12.86328125" style="12" bestFit="1" customWidth="1"/>
    <col min="11545" max="11547" width="12.3984375" style="12" customWidth="1"/>
    <col min="11548" max="11548" width="18.59765625" style="12" customWidth="1"/>
    <col min="11549" max="11550" width="12.3984375" style="12" customWidth="1"/>
    <col min="11551" max="11551" width="15.3984375" style="12" customWidth="1"/>
    <col min="11552" max="11552" width="12.3984375" style="12" customWidth="1"/>
    <col min="11553" max="11786" width="12.3984375" style="12"/>
    <col min="11787" max="11788" width="12.3984375" style="12" customWidth="1"/>
    <col min="11789" max="11789" width="23.3984375" style="12" bestFit="1" customWidth="1"/>
    <col min="11790" max="11790" width="12.86328125" style="12" bestFit="1" customWidth="1"/>
    <col min="11791" max="11793" width="12.3984375" style="12" customWidth="1"/>
    <col min="11794" max="11794" width="23.3984375" style="12" bestFit="1" customWidth="1"/>
    <col min="11795" max="11795" width="12.86328125" style="12" bestFit="1" customWidth="1"/>
    <col min="11796" max="11798" width="12.3984375" style="12" customWidth="1"/>
    <col min="11799" max="11799" width="23.3984375" style="12" bestFit="1" customWidth="1"/>
    <col min="11800" max="11800" width="12.86328125" style="12" bestFit="1" customWidth="1"/>
    <col min="11801" max="11803" width="12.3984375" style="12" customWidth="1"/>
    <col min="11804" max="11804" width="18.59765625" style="12" customWidth="1"/>
    <col min="11805" max="11806" width="12.3984375" style="12" customWidth="1"/>
    <col min="11807" max="11807" width="15.3984375" style="12" customWidth="1"/>
    <col min="11808" max="11808" width="12.3984375" style="12" customWidth="1"/>
    <col min="11809" max="12042" width="12.3984375" style="12"/>
    <col min="12043" max="12044" width="12.3984375" style="12" customWidth="1"/>
    <col min="12045" max="12045" width="23.3984375" style="12" bestFit="1" customWidth="1"/>
    <col min="12046" max="12046" width="12.86328125" style="12" bestFit="1" customWidth="1"/>
    <col min="12047" max="12049" width="12.3984375" style="12" customWidth="1"/>
    <col min="12050" max="12050" width="23.3984375" style="12" bestFit="1" customWidth="1"/>
    <col min="12051" max="12051" width="12.86328125" style="12" bestFit="1" customWidth="1"/>
    <col min="12052" max="12054" width="12.3984375" style="12" customWidth="1"/>
    <col min="12055" max="12055" width="23.3984375" style="12" bestFit="1" customWidth="1"/>
    <col min="12056" max="12056" width="12.86328125" style="12" bestFit="1" customWidth="1"/>
    <col min="12057" max="12059" width="12.3984375" style="12" customWidth="1"/>
    <col min="12060" max="12060" width="18.59765625" style="12" customWidth="1"/>
    <col min="12061" max="12062" width="12.3984375" style="12" customWidth="1"/>
    <col min="12063" max="12063" width="15.3984375" style="12" customWidth="1"/>
    <col min="12064" max="12064" width="12.3984375" style="12" customWidth="1"/>
    <col min="12065" max="12298" width="12.3984375" style="12"/>
    <col min="12299" max="12300" width="12.3984375" style="12" customWidth="1"/>
    <col min="12301" max="12301" width="23.3984375" style="12" bestFit="1" customWidth="1"/>
    <col min="12302" max="12302" width="12.86328125" style="12" bestFit="1" customWidth="1"/>
    <col min="12303" max="12305" width="12.3984375" style="12" customWidth="1"/>
    <col min="12306" max="12306" width="23.3984375" style="12" bestFit="1" customWidth="1"/>
    <col min="12307" max="12307" width="12.86328125" style="12" bestFit="1" customWidth="1"/>
    <col min="12308" max="12310" width="12.3984375" style="12" customWidth="1"/>
    <col min="12311" max="12311" width="23.3984375" style="12" bestFit="1" customWidth="1"/>
    <col min="12312" max="12312" width="12.86328125" style="12" bestFit="1" customWidth="1"/>
    <col min="12313" max="12315" width="12.3984375" style="12" customWidth="1"/>
    <col min="12316" max="12316" width="18.59765625" style="12" customWidth="1"/>
    <col min="12317" max="12318" width="12.3984375" style="12" customWidth="1"/>
    <col min="12319" max="12319" width="15.3984375" style="12" customWidth="1"/>
    <col min="12320" max="12320" width="12.3984375" style="12" customWidth="1"/>
    <col min="12321" max="12554" width="12.3984375" style="12"/>
    <col min="12555" max="12556" width="12.3984375" style="12" customWidth="1"/>
    <col min="12557" max="12557" width="23.3984375" style="12" bestFit="1" customWidth="1"/>
    <col min="12558" max="12558" width="12.86328125" style="12" bestFit="1" customWidth="1"/>
    <col min="12559" max="12561" width="12.3984375" style="12" customWidth="1"/>
    <col min="12562" max="12562" width="23.3984375" style="12" bestFit="1" customWidth="1"/>
    <col min="12563" max="12563" width="12.86328125" style="12" bestFit="1" customWidth="1"/>
    <col min="12564" max="12566" width="12.3984375" style="12" customWidth="1"/>
    <col min="12567" max="12567" width="23.3984375" style="12" bestFit="1" customWidth="1"/>
    <col min="12568" max="12568" width="12.86328125" style="12" bestFit="1" customWidth="1"/>
    <col min="12569" max="12571" width="12.3984375" style="12" customWidth="1"/>
    <col min="12572" max="12572" width="18.59765625" style="12" customWidth="1"/>
    <col min="12573" max="12574" width="12.3984375" style="12" customWidth="1"/>
    <col min="12575" max="12575" width="15.3984375" style="12" customWidth="1"/>
    <col min="12576" max="12576" width="12.3984375" style="12" customWidth="1"/>
    <col min="12577" max="12810" width="12.3984375" style="12"/>
    <col min="12811" max="12812" width="12.3984375" style="12" customWidth="1"/>
    <col min="12813" max="12813" width="23.3984375" style="12" bestFit="1" customWidth="1"/>
    <col min="12814" max="12814" width="12.86328125" style="12" bestFit="1" customWidth="1"/>
    <col min="12815" max="12817" width="12.3984375" style="12" customWidth="1"/>
    <col min="12818" max="12818" width="23.3984375" style="12" bestFit="1" customWidth="1"/>
    <col min="12819" max="12819" width="12.86328125" style="12" bestFit="1" customWidth="1"/>
    <col min="12820" max="12822" width="12.3984375" style="12" customWidth="1"/>
    <col min="12823" max="12823" width="23.3984375" style="12" bestFit="1" customWidth="1"/>
    <col min="12824" max="12824" width="12.86328125" style="12" bestFit="1" customWidth="1"/>
    <col min="12825" max="12827" width="12.3984375" style="12" customWidth="1"/>
    <col min="12828" max="12828" width="18.59765625" style="12" customWidth="1"/>
    <col min="12829" max="12830" width="12.3984375" style="12" customWidth="1"/>
    <col min="12831" max="12831" width="15.3984375" style="12" customWidth="1"/>
    <col min="12832" max="12832" width="12.3984375" style="12" customWidth="1"/>
    <col min="12833" max="13066" width="12.3984375" style="12"/>
    <col min="13067" max="13068" width="12.3984375" style="12" customWidth="1"/>
    <col min="13069" max="13069" width="23.3984375" style="12" bestFit="1" customWidth="1"/>
    <col min="13070" max="13070" width="12.86328125" style="12" bestFit="1" customWidth="1"/>
    <col min="13071" max="13073" width="12.3984375" style="12" customWidth="1"/>
    <col min="13074" max="13074" width="23.3984375" style="12" bestFit="1" customWidth="1"/>
    <col min="13075" max="13075" width="12.86328125" style="12" bestFit="1" customWidth="1"/>
    <col min="13076" max="13078" width="12.3984375" style="12" customWidth="1"/>
    <col min="13079" max="13079" width="23.3984375" style="12" bestFit="1" customWidth="1"/>
    <col min="13080" max="13080" width="12.86328125" style="12" bestFit="1" customWidth="1"/>
    <col min="13081" max="13083" width="12.3984375" style="12" customWidth="1"/>
    <col min="13084" max="13084" width="18.59765625" style="12" customWidth="1"/>
    <col min="13085" max="13086" width="12.3984375" style="12" customWidth="1"/>
    <col min="13087" max="13087" width="15.3984375" style="12" customWidth="1"/>
    <col min="13088" max="13088" width="12.3984375" style="12" customWidth="1"/>
    <col min="13089" max="13322" width="12.3984375" style="12"/>
    <col min="13323" max="13324" width="12.3984375" style="12" customWidth="1"/>
    <col min="13325" max="13325" width="23.3984375" style="12" bestFit="1" customWidth="1"/>
    <col min="13326" max="13326" width="12.86328125" style="12" bestFit="1" customWidth="1"/>
    <col min="13327" max="13329" width="12.3984375" style="12" customWidth="1"/>
    <col min="13330" max="13330" width="23.3984375" style="12" bestFit="1" customWidth="1"/>
    <col min="13331" max="13331" width="12.86328125" style="12" bestFit="1" customWidth="1"/>
    <col min="13332" max="13334" width="12.3984375" style="12" customWidth="1"/>
    <col min="13335" max="13335" width="23.3984375" style="12" bestFit="1" customWidth="1"/>
    <col min="13336" max="13336" width="12.86328125" style="12" bestFit="1" customWidth="1"/>
    <col min="13337" max="13339" width="12.3984375" style="12" customWidth="1"/>
    <col min="13340" max="13340" width="18.59765625" style="12" customWidth="1"/>
    <col min="13341" max="13342" width="12.3984375" style="12" customWidth="1"/>
    <col min="13343" max="13343" width="15.3984375" style="12" customWidth="1"/>
    <col min="13344" max="13344" width="12.3984375" style="12" customWidth="1"/>
    <col min="13345" max="13578" width="12.3984375" style="12"/>
    <col min="13579" max="13580" width="12.3984375" style="12" customWidth="1"/>
    <col min="13581" max="13581" width="23.3984375" style="12" bestFit="1" customWidth="1"/>
    <col min="13582" max="13582" width="12.86328125" style="12" bestFit="1" customWidth="1"/>
    <col min="13583" max="13585" width="12.3984375" style="12" customWidth="1"/>
    <col min="13586" max="13586" width="23.3984375" style="12" bestFit="1" customWidth="1"/>
    <col min="13587" max="13587" width="12.86328125" style="12" bestFit="1" customWidth="1"/>
    <col min="13588" max="13590" width="12.3984375" style="12" customWidth="1"/>
    <col min="13591" max="13591" width="23.3984375" style="12" bestFit="1" customWidth="1"/>
    <col min="13592" max="13592" width="12.86328125" style="12" bestFit="1" customWidth="1"/>
    <col min="13593" max="13595" width="12.3984375" style="12" customWidth="1"/>
    <col min="13596" max="13596" width="18.59765625" style="12" customWidth="1"/>
    <col min="13597" max="13598" width="12.3984375" style="12" customWidth="1"/>
    <col min="13599" max="13599" width="15.3984375" style="12" customWidth="1"/>
    <col min="13600" max="13600" width="12.3984375" style="12" customWidth="1"/>
    <col min="13601" max="13834" width="12.3984375" style="12"/>
    <col min="13835" max="13836" width="12.3984375" style="12" customWidth="1"/>
    <col min="13837" max="13837" width="23.3984375" style="12" bestFit="1" customWidth="1"/>
    <col min="13838" max="13838" width="12.86328125" style="12" bestFit="1" customWidth="1"/>
    <col min="13839" max="13841" width="12.3984375" style="12" customWidth="1"/>
    <col min="13842" max="13842" width="23.3984375" style="12" bestFit="1" customWidth="1"/>
    <col min="13843" max="13843" width="12.86328125" style="12" bestFit="1" customWidth="1"/>
    <col min="13844" max="13846" width="12.3984375" style="12" customWidth="1"/>
    <col min="13847" max="13847" width="23.3984375" style="12" bestFit="1" customWidth="1"/>
    <col min="13848" max="13848" width="12.86328125" style="12" bestFit="1" customWidth="1"/>
    <col min="13849" max="13851" width="12.3984375" style="12" customWidth="1"/>
    <col min="13852" max="13852" width="18.59765625" style="12" customWidth="1"/>
    <col min="13853" max="13854" width="12.3984375" style="12" customWidth="1"/>
    <col min="13855" max="13855" width="15.3984375" style="12" customWidth="1"/>
    <col min="13856" max="13856" width="12.3984375" style="12" customWidth="1"/>
    <col min="13857" max="14090" width="12.3984375" style="12"/>
    <col min="14091" max="14092" width="12.3984375" style="12" customWidth="1"/>
    <col min="14093" max="14093" width="23.3984375" style="12" bestFit="1" customWidth="1"/>
    <col min="14094" max="14094" width="12.86328125" style="12" bestFit="1" customWidth="1"/>
    <col min="14095" max="14097" width="12.3984375" style="12" customWidth="1"/>
    <col min="14098" max="14098" width="23.3984375" style="12" bestFit="1" customWidth="1"/>
    <col min="14099" max="14099" width="12.86328125" style="12" bestFit="1" customWidth="1"/>
    <col min="14100" max="14102" width="12.3984375" style="12" customWidth="1"/>
    <col min="14103" max="14103" width="23.3984375" style="12" bestFit="1" customWidth="1"/>
    <col min="14104" max="14104" width="12.86328125" style="12" bestFit="1" customWidth="1"/>
    <col min="14105" max="14107" width="12.3984375" style="12" customWidth="1"/>
    <col min="14108" max="14108" width="18.59765625" style="12" customWidth="1"/>
    <col min="14109" max="14110" width="12.3984375" style="12" customWidth="1"/>
    <col min="14111" max="14111" width="15.3984375" style="12" customWidth="1"/>
    <col min="14112" max="14112" width="12.3984375" style="12" customWidth="1"/>
    <col min="14113" max="14346" width="12.3984375" style="12"/>
    <col min="14347" max="14348" width="12.3984375" style="12" customWidth="1"/>
    <col min="14349" max="14349" width="23.3984375" style="12" bestFit="1" customWidth="1"/>
    <col min="14350" max="14350" width="12.86328125" style="12" bestFit="1" customWidth="1"/>
    <col min="14351" max="14353" width="12.3984375" style="12" customWidth="1"/>
    <col min="14354" max="14354" width="23.3984375" style="12" bestFit="1" customWidth="1"/>
    <col min="14355" max="14355" width="12.86328125" style="12" bestFit="1" customWidth="1"/>
    <col min="14356" max="14358" width="12.3984375" style="12" customWidth="1"/>
    <col min="14359" max="14359" width="23.3984375" style="12" bestFit="1" customWidth="1"/>
    <col min="14360" max="14360" width="12.86328125" style="12" bestFit="1" customWidth="1"/>
    <col min="14361" max="14363" width="12.3984375" style="12" customWidth="1"/>
    <col min="14364" max="14364" width="18.59765625" style="12" customWidth="1"/>
    <col min="14365" max="14366" width="12.3984375" style="12" customWidth="1"/>
    <col min="14367" max="14367" width="15.3984375" style="12" customWidth="1"/>
    <col min="14368" max="14368" width="12.3984375" style="12" customWidth="1"/>
    <col min="14369" max="14602" width="12.3984375" style="12"/>
    <col min="14603" max="14604" width="12.3984375" style="12" customWidth="1"/>
    <col min="14605" max="14605" width="23.3984375" style="12" bestFit="1" customWidth="1"/>
    <col min="14606" max="14606" width="12.86328125" style="12" bestFit="1" customWidth="1"/>
    <col min="14607" max="14609" width="12.3984375" style="12" customWidth="1"/>
    <col min="14610" max="14610" width="23.3984375" style="12" bestFit="1" customWidth="1"/>
    <col min="14611" max="14611" width="12.86328125" style="12" bestFit="1" customWidth="1"/>
    <col min="14612" max="14614" width="12.3984375" style="12" customWidth="1"/>
    <col min="14615" max="14615" width="23.3984375" style="12" bestFit="1" customWidth="1"/>
    <col min="14616" max="14616" width="12.86328125" style="12" bestFit="1" customWidth="1"/>
    <col min="14617" max="14619" width="12.3984375" style="12" customWidth="1"/>
    <col min="14620" max="14620" width="18.59765625" style="12" customWidth="1"/>
    <col min="14621" max="14622" width="12.3984375" style="12" customWidth="1"/>
    <col min="14623" max="14623" width="15.3984375" style="12" customWidth="1"/>
    <col min="14624" max="14624" width="12.3984375" style="12" customWidth="1"/>
    <col min="14625" max="14858" width="12.3984375" style="12"/>
    <col min="14859" max="14860" width="12.3984375" style="12" customWidth="1"/>
    <col min="14861" max="14861" width="23.3984375" style="12" bestFit="1" customWidth="1"/>
    <col min="14862" max="14862" width="12.86328125" style="12" bestFit="1" customWidth="1"/>
    <col min="14863" max="14865" width="12.3984375" style="12" customWidth="1"/>
    <col min="14866" max="14866" width="23.3984375" style="12" bestFit="1" customWidth="1"/>
    <col min="14867" max="14867" width="12.86328125" style="12" bestFit="1" customWidth="1"/>
    <col min="14868" max="14870" width="12.3984375" style="12" customWidth="1"/>
    <col min="14871" max="14871" width="23.3984375" style="12" bestFit="1" customWidth="1"/>
    <col min="14872" max="14872" width="12.86328125" style="12" bestFit="1" customWidth="1"/>
    <col min="14873" max="14875" width="12.3984375" style="12" customWidth="1"/>
    <col min="14876" max="14876" width="18.59765625" style="12" customWidth="1"/>
    <col min="14877" max="14878" width="12.3984375" style="12" customWidth="1"/>
    <col min="14879" max="14879" width="15.3984375" style="12" customWidth="1"/>
    <col min="14880" max="14880" width="12.3984375" style="12" customWidth="1"/>
    <col min="14881" max="15114" width="12.3984375" style="12"/>
    <col min="15115" max="15116" width="12.3984375" style="12" customWidth="1"/>
    <col min="15117" max="15117" width="23.3984375" style="12" bestFit="1" customWidth="1"/>
    <col min="15118" max="15118" width="12.86328125" style="12" bestFit="1" customWidth="1"/>
    <col min="15119" max="15121" width="12.3984375" style="12" customWidth="1"/>
    <col min="15122" max="15122" width="23.3984375" style="12" bestFit="1" customWidth="1"/>
    <col min="15123" max="15123" width="12.86328125" style="12" bestFit="1" customWidth="1"/>
    <col min="15124" max="15126" width="12.3984375" style="12" customWidth="1"/>
    <col min="15127" max="15127" width="23.3984375" style="12" bestFit="1" customWidth="1"/>
    <col min="15128" max="15128" width="12.86328125" style="12" bestFit="1" customWidth="1"/>
    <col min="15129" max="15131" width="12.3984375" style="12" customWidth="1"/>
    <col min="15132" max="15132" width="18.59765625" style="12" customWidth="1"/>
    <col min="15133" max="15134" width="12.3984375" style="12" customWidth="1"/>
    <col min="15135" max="15135" width="15.3984375" style="12" customWidth="1"/>
    <col min="15136" max="15136" width="12.3984375" style="12" customWidth="1"/>
    <col min="15137" max="15370" width="12.3984375" style="12"/>
    <col min="15371" max="15372" width="12.3984375" style="12" customWidth="1"/>
    <col min="15373" max="15373" width="23.3984375" style="12" bestFit="1" customWidth="1"/>
    <col min="15374" max="15374" width="12.86328125" style="12" bestFit="1" customWidth="1"/>
    <col min="15375" max="15377" width="12.3984375" style="12" customWidth="1"/>
    <col min="15378" max="15378" width="23.3984375" style="12" bestFit="1" customWidth="1"/>
    <col min="15379" max="15379" width="12.86328125" style="12" bestFit="1" customWidth="1"/>
    <col min="15380" max="15382" width="12.3984375" style="12" customWidth="1"/>
    <col min="15383" max="15383" width="23.3984375" style="12" bestFit="1" customWidth="1"/>
    <col min="15384" max="15384" width="12.86328125" style="12" bestFit="1" customWidth="1"/>
    <col min="15385" max="15387" width="12.3984375" style="12" customWidth="1"/>
    <col min="15388" max="15388" width="18.59765625" style="12" customWidth="1"/>
    <col min="15389" max="15390" width="12.3984375" style="12" customWidth="1"/>
    <col min="15391" max="15391" width="15.3984375" style="12" customWidth="1"/>
    <col min="15392" max="15392" width="12.3984375" style="12" customWidth="1"/>
    <col min="15393" max="15626" width="12.3984375" style="12"/>
    <col min="15627" max="15628" width="12.3984375" style="12" customWidth="1"/>
    <col min="15629" max="15629" width="23.3984375" style="12" bestFit="1" customWidth="1"/>
    <col min="15630" max="15630" width="12.86328125" style="12" bestFit="1" customWidth="1"/>
    <col min="15631" max="15633" width="12.3984375" style="12" customWidth="1"/>
    <col min="15634" max="15634" width="23.3984375" style="12" bestFit="1" customWidth="1"/>
    <col min="15635" max="15635" width="12.86328125" style="12" bestFit="1" customWidth="1"/>
    <col min="15636" max="15638" width="12.3984375" style="12" customWidth="1"/>
    <col min="15639" max="15639" width="23.3984375" style="12" bestFit="1" customWidth="1"/>
    <col min="15640" max="15640" width="12.86328125" style="12" bestFit="1" customWidth="1"/>
    <col min="15641" max="15643" width="12.3984375" style="12" customWidth="1"/>
    <col min="15644" max="15644" width="18.59765625" style="12" customWidth="1"/>
    <col min="15645" max="15646" width="12.3984375" style="12" customWidth="1"/>
    <col min="15647" max="15647" width="15.3984375" style="12" customWidth="1"/>
    <col min="15648" max="15648" width="12.3984375" style="12" customWidth="1"/>
    <col min="15649" max="15882" width="12.3984375" style="12"/>
    <col min="15883" max="15884" width="12.3984375" style="12" customWidth="1"/>
    <col min="15885" max="15885" width="23.3984375" style="12" bestFit="1" customWidth="1"/>
    <col min="15886" max="15886" width="12.86328125" style="12" bestFit="1" customWidth="1"/>
    <col min="15887" max="15889" width="12.3984375" style="12" customWidth="1"/>
    <col min="15890" max="15890" width="23.3984375" style="12" bestFit="1" customWidth="1"/>
    <col min="15891" max="15891" width="12.86328125" style="12" bestFit="1" customWidth="1"/>
    <col min="15892" max="15894" width="12.3984375" style="12" customWidth="1"/>
    <col min="15895" max="15895" width="23.3984375" style="12" bestFit="1" customWidth="1"/>
    <col min="15896" max="15896" width="12.86328125" style="12" bestFit="1" customWidth="1"/>
    <col min="15897" max="15899" width="12.3984375" style="12" customWidth="1"/>
    <col min="15900" max="15900" width="18.59765625" style="12" customWidth="1"/>
    <col min="15901" max="15902" width="12.3984375" style="12" customWidth="1"/>
    <col min="15903" max="15903" width="15.3984375" style="12" customWidth="1"/>
    <col min="15904" max="15904" width="12.3984375" style="12" customWidth="1"/>
    <col min="15905" max="16138" width="12.3984375" style="12"/>
    <col min="16139" max="16140" width="12.3984375" style="12" customWidth="1"/>
    <col min="16141" max="16141" width="23.3984375" style="12" bestFit="1" customWidth="1"/>
    <col min="16142" max="16142" width="12.86328125" style="12" bestFit="1" customWidth="1"/>
    <col min="16143" max="16145" width="12.3984375" style="12" customWidth="1"/>
    <col min="16146" max="16146" width="23.3984375" style="12" bestFit="1" customWidth="1"/>
    <col min="16147" max="16147" width="12.86328125" style="12" bestFit="1" customWidth="1"/>
    <col min="16148" max="16150" width="12.3984375" style="12" customWidth="1"/>
    <col min="16151" max="16151" width="23.3984375" style="12" bestFit="1" customWidth="1"/>
    <col min="16152" max="16152" width="12.86328125" style="12" bestFit="1" customWidth="1"/>
    <col min="16153" max="16155" width="12.3984375" style="12" customWidth="1"/>
    <col min="16156" max="16156" width="18.59765625" style="12" customWidth="1"/>
    <col min="16157" max="16158" width="12.3984375" style="12" customWidth="1"/>
    <col min="16159" max="16159" width="15.3984375" style="12" customWidth="1"/>
    <col min="16160" max="16160" width="12.3984375" style="12" customWidth="1"/>
    <col min="16161" max="16384" width="12.3984375" style="12"/>
  </cols>
  <sheetData>
    <row r="1" spans="1:32" ht="23.1" customHeight="1">
      <c r="A1" s="295" t="s">
        <v>17</v>
      </c>
      <c r="B1" s="295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W1" s="317"/>
      <c r="X1" s="317"/>
      <c r="Y1" s="317"/>
      <c r="Z1" s="317"/>
      <c r="AA1" s="317"/>
      <c r="AB1" s="317"/>
      <c r="AC1" s="317"/>
      <c r="AD1" s="317"/>
      <c r="AE1" s="317"/>
      <c r="AF1" s="317"/>
    </row>
    <row r="2" spans="1:32" ht="23.1" customHeight="1">
      <c r="A2" s="313" t="s">
        <v>18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3"/>
      <c r="U2" s="313"/>
      <c r="V2" s="313"/>
      <c r="W2" s="313"/>
      <c r="X2" s="313"/>
      <c r="Y2" s="313"/>
      <c r="Z2" s="313"/>
      <c r="AA2" s="313"/>
      <c r="AB2" s="313"/>
      <c r="AC2" s="313"/>
      <c r="AD2" s="313"/>
      <c r="AE2" s="313"/>
      <c r="AF2" s="313"/>
    </row>
    <row r="3" spans="1:32" ht="66.75" customHeight="1">
      <c r="A3" s="295" t="s">
        <v>44</v>
      </c>
      <c r="B3" s="295"/>
      <c r="C3" s="323" t="s">
        <v>130</v>
      </c>
      <c r="D3" s="295"/>
      <c r="E3" s="295"/>
      <c r="F3" s="295"/>
      <c r="G3" s="295"/>
      <c r="H3" s="323" t="s">
        <v>131</v>
      </c>
      <c r="I3" s="295"/>
      <c r="J3" s="295"/>
      <c r="K3" s="295"/>
      <c r="L3" s="295"/>
      <c r="M3" s="323" t="s">
        <v>132</v>
      </c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  <c r="Y3" s="295"/>
      <c r="Z3" s="295"/>
      <c r="AA3" s="295"/>
      <c r="AB3" s="316" t="s">
        <v>20</v>
      </c>
      <c r="AC3" s="295"/>
      <c r="AD3" s="295"/>
      <c r="AE3" s="295"/>
      <c r="AF3" s="295"/>
    </row>
    <row r="4" spans="1:32" ht="105.75" customHeight="1">
      <c r="A4" s="295" t="s">
        <v>21</v>
      </c>
      <c r="B4" s="295"/>
      <c r="C4" s="295"/>
      <c r="D4" s="295"/>
      <c r="E4" s="295"/>
      <c r="F4" s="295"/>
      <c r="G4" s="295"/>
      <c r="H4" s="295"/>
      <c r="I4" s="295"/>
      <c r="J4" s="295"/>
      <c r="K4" s="295"/>
      <c r="L4" s="295"/>
      <c r="M4" s="295"/>
      <c r="N4" s="295"/>
      <c r="O4" s="295"/>
      <c r="P4" s="295"/>
      <c r="Q4" s="295"/>
      <c r="R4" s="295"/>
      <c r="S4" s="295"/>
      <c r="T4" s="295"/>
      <c r="U4" s="295"/>
      <c r="V4" s="295"/>
      <c r="W4" s="295"/>
      <c r="X4" s="295"/>
      <c r="Y4" s="295"/>
      <c r="Z4" s="295"/>
      <c r="AA4" s="295"/>
      <c r="AB4" s="295"/>
      <c r="AC4" s="295"/>
      <c r="AD4" s="295"/>
      <c r="AE4" s="295"/>
      <c r="AF4" s="295"/>
    </row>
    <row r="5" spans="1:32" s="13" customFormat="1" ht="23.1" customHeight="1">
      <c r="A5" s="306" t="s">
        <v>22</v>
      </c>
      <c r="B5" s="306"/>
      <c r="C5" s="128" t="s">
        <v>129</v>
      </c>
      <c r="D5" s="51"/>
      <c r="E5" s="51">
        <f>COUNT(C10:C40)</f>
        <v>0</v>
      </c>
      <c r="F5" s="129"/>
      <c r="G5" s="85"/>
      <c r="H5" s="128" t="s">
        <v>129</v>
      </c>
      <c r="I5" s="51"/>
      <c r="J5" s="51">
        <f>COUNTA(H10:H40)</f>
        <v>0</v>
      </c>
      <c r="K5" s="129"/>
      <c r="L5" s="85"/>
      <c r="M5" s="128" t="s">
        <v>129</v>
      </c>
      <c r="N5" s="51"/>
      <c r="O5" s="51">
        <f>COUNTA(M10:M40)</f>
        <v>0</v>
      </c>
      <c r="P5" s="129"/>
      <c r="Q5" s="85"/>
      <c r="R5" s="128" t="s">
        <v>129</v>
      </c>
      <c r="S5" s="51"/>
      <c r="T5" s="51">
        <f>COUNTA(R10:R40)</f>
        <v>0</v>
      </c>
      <c r="U5" s="129"/>
      <c r="V5" s="85"/>
      <c r="W5" s="128" t="s">
        <v>129</v>
      </c>
      <c r="X5" s="51"/>
      <c r="Y5" s="51">
        <f>COUNTA(W10:W40)</f>
        <v>0</v>
      </c>
      <c r="Z5" s="129"/>
      <c r="AA5" s="85"/>
      <c r="AB5" s="289"/>
      <c r="AC5" s="289"/>
      <c r="AD5" s="289"/>
      <c r="AE5" s="289"/>
      <c r="AF5" s="289"/>
    </row>
    <row r="6" spans="1:32" ht="23.1" customHeight="1">
      <c r="A6" s="292"/>
      <c r="B6" s="292"/>
      <c r="C6" s="52" t="s">
        <v>7</v>
      </c>
      <c r="D6" s="52" t="s">
        <v>9</v>
      </c>
      <c r="E6" s="53" t="s">
        <v>12</v>
      </c>
      <c r="F6" s="130" t="s">
        <v>45</v>
      </c>
      <c r="G6" s="86" t="s">
        <v>16</v>
      </c>
      <c r="H6" s="52" t="s">
        <v>7</v>
      </c>
      <c r="I6" s="52" t="s">
        <v>9</v>
      </c>
      <c r="J6" s="53" t="s">
        <v>12</v>
      </c>
      <c r="K6" s="130" t="s">
        <v>45</v>
      </c>
      <c r="L6" s="86" t="s">
        <v>16</v>
      </c>
      <c r="M6" s="52" t="s">
        <v>7</v>
      </c>
      <c r="N6" s="52" t="s">
        <v>9</v>
      </c>
      <c r="O6" s="53" t="s">
        <v>12</v>
      </c>
      <c r="P6" s="130" t="s">
        <v>45</v>
      </c>
      <c r="Q6" s="86" t="s">
        <v>16</v>
      </c>
      <c r="R6" s="52" t="s">
        <v>7</v>
      </c>
      <c r="S6" s="52" t="s">
        <v>9</v>
      </c>
      <c r="T6" s="53" t="s">
        <v>12</v>
      </c>
      <c r="U6" s="130" t="s">
        <v>45</v>
      </c>
      <c r="V6" s="86" t="s">
        <v>16</v>
      </c>
      <c r="W6" s="52" t="s">
        <v>7</v>
      </c>
      <c r="X6" s="52" t="s">
        <v>9</v>
      </c>
      <c r="Y6" s="53" t="s">
        <v>12</v>
      </c>
      <c r="Z6" s="130" t="s">
        <v>45</v>
      </c>
      <c r="AA6" s="86" t="s">
        <v>16</v>
      </c>
      <c r="AB6" s="54" t="s">
        <v>27</v>
      </c>
      <c r="AC6" s="54" t="s">
        <v>28</v>
      </c>
      <c r="AD6" s="55" t="s">
        <v>29</v>
      </c>
      <c r="AE6" s="52" t="s">
        <v>45</v>
      </c>
      <c r="AF6" s="86" t="s">
        <v>16</v>
      </c>
    </row>
    <row r="7" spans="1:32" s="14" customFormat="1" ht="30" customHeight="1">
      <c r="A7" s="294" t="s">
        <v>30</v>
      </c>
      <c r="B7" s="294"/>
      <c r="C7" s="31">
        <v>5555555.555555556</v>
      </c>
      <c r="D7" s="204">
        <v>8333.3333333333339</v>
      </c>
      <c r="E7" s="56"/>
      <c r="F7" s="131">
        <v>50000</v>
      </c>
      <c r="G7" s="87">
        <f>F7/D7</f>
        <v>6</v>
      </c>
      <c r="H7" s="31"/>
      <c r="I7" s="204">
        <f>K7/L7</f>
        <v>0</v>
      </c>
      <c r="J7" s="56"/>
      <c r="K7" s="131"/>
      <c r="L7" s="87">
        <v>6</v>
      </c>
      <c r="M7" s="31"/>
      <c r="N7" s="204">
        <f>P7/Q7</f>
        <v>0</v>
      </c>
      <c r="O7" s="56"/>
      <c r="P7" s="131"/>
      <c r="Q7" s="87">
        <v>6</v>
      </c>
      <c r="R7" s="31">
        <v>5555555.555555556</v>
      </c>
      <c r="S7" s="204">
        <v>8333.3333333333339</v>
      </c>
      <c r="T7" s="56"/>
      <c r="U7" s="131">
        <v>50000</v>
      </c>
      <c r="V7" s="87">
        <f>U7/S7</f>
        <v>6</v>
      </c>
      <c r="W7" s="31"/>
      <c r="X7" s="204">
        <f>Z7/AA7</f>
        <v>0</v>
      </c>
      <c r="Y7" s="56"/>
      <c r="Z7" s="131"/>
      <c r="AA7" s="87">
        <v>6</v>
      </c>
      <c r="AB7" s="57"/>
      <c r="AC7" s="57">
        <f>SUMIF($C$6:$AA$6,$AC$6,C7:AA7)</f>
        <v>16666.666666666668</v>
      </c>
      <c r="AD7" s="58"/>
      <c r="AE7" s="57">
        <f>SUMIF($C$6:$AA$6,$AE$6,C7:AA7)</f>
        <v>100000</v>
      </c>
      <c r="AF7" s="93">
        <f>AE7/AC7</f>
        <v>6</v>
      </c>
    </row>
    <row r="8" spans="1:32" ht="16.5" hidden="1" customHeight="1">
      <c r="A8" s="319" t="s">
        <v>46</v>
      </c>
      <c r="B8" s="320"/>
      <c r="C8" s="35" t="e">
        <f>C7/D5*E5</f>
        <v>#DIV/0!</v>
      </c>
      <c r="D8" s="50" t="e">
        <f>D7/D5*E5</f>
        <v>#DIV/0!</v>
      </c>
      <c r="E8" s="60" t="e">
        <f>D8/C8</f>
        <v>#DIV/0!</v>
      </c>
      <c r="F8" s="132" t="e">
        <f>F7/D5*E5</f>
        <v>#DIV/0!</v>
      </c>
      <c r="G8" s="88" t="e">
        <f>F8/D8</f>
        <v>#DIV/0!</v>
      </c>
      <c r="H8" s="35" t="e">
        <f>H7/I5*J5</f>
        <v>#DIV/0!</v>
      </c>
      <c r="I8" s="50" t="e">
        <f>I7/I5*J5</f>
        <v>#DIV/0!</v>
      </c>
      <c r="J8" s="60" t="e">
        <f>I8/H8</f>
        <v>#DIV/0!</v>
      </c>
      <c r="K8" s="132" t="e">
        <f>K7/I5*J5</f>
        <v>#DIV/0!</v>
      </c>
      <c r="L8" s="88" t="e">
        <f>K8/I8</f>
        <v>#DIV/0!</v>
      </c>
      <c r="M8" s="35" t="e">
        <f>M7/N5*O5</f>
        <v>#DIV/0!</v>
      </c>
      <c r="N8" s="50" t="e">
        <f>N7/N5*O5</f>
        <v>#DIV/0!</v>
      </c>
      <c r="O8" s="60" t="e">
        <f>N8/M8</f>
        <v>#DIV/0!</v>
      </c>
      <c r="P8" s="132" t="e">
        <f>P7/N5*O5</f>
        <v>#DIV/0!</v>
      </c>
      <c r="Q8" s="88" t="e">
        <f>P8/N8</f>
        <v>#DIV/0!</v>
      </c>
      <c r="R8" s="35" t="e">
        <f>R7/S5*T5</f>
        <v>#DIV/0!</v>
      </c>
      <c r="S8" s="50" t="e">
        <f>S7/S5*T5</f>
        <v>#DIV/0!</v>
      </c>
      <c r="T8" s="60" t="e">
        <f>S8/R8</f>
        <v>#DIV/0!</v>
      </c>
      <c r="U8" s="132" t="e">
        <f>U7/S5*T5</f>
        <v>#DIV/0!</v>
      </c>
      <c r="V8" s="88" t="e">
        <f>U8/S8</f>
        <v>#DIV/0!</v>
      </c>
      <c r="W8" s="35" t="e">
        <f>W7/X5*Y5</f>
        <v>#DIV/0!</v>
      </c>
      <c r="X8" s="50" t="e">
        <f>X7/X5*Y5</f>
        <v>#DIV/0!</v>
      </c>
      <c r="Y8" s="60" t="e">
        <f>X8/W8</f>
        <v>#DIV/0!</v>
      </c>
      <c r="Z8" s="132" t="e">
        <f>Z7/X5*Y5</f>
        <v>#DIV/0!</v>
      </c>
      <c r="AA8" s="88" t="e">
        <f>Z8/X8</f>
        <v>#DIV/0!</v>
      </c>
      <c r="AB8" s="61" t="e">
        <f>SUMIF($C$6:$AA$6,$AB$6,C8:AA8)</f>
        <v>#DIV/0!</v>
      </c>
      <c r="AC8" s="62" t="e">
        <f>SUMIF($C$6:$AA$6,$AC$6,C8:AA8)</f>
        <v>#DIV/0!</v>
      </c>
      <c r="AD8" s="63" t="e">
        <f>AC8/AB8</f>
        <v>#DIV/0!</v>
      </c>
      <c r="AE8" s="64" t="e">
        <f>SUMIF($C$6:$AA$6,$AE$6,C8:AA8)</f>
        <v>#DIV/0!</v>
      </c>
      <c r="AF8" s="88" t="e">
        <f>AE8/AC8</f>
        <v>#DIV/0!</v>
      </c>
    </row>
    <row r="9" spans="1:32" s="14" customFormat="1" ht="30" customHeight="1">
      <c r="A9" s="300" t="s">
        <v>32</v>
      </c>
      <c r="B9" s="300"/>
      <c r="C9" s="39">
        <f>SUM(C10:C40)</f>
        <v>0</v>
      </c>
      <c r="D9" s="40">
        <f>SUM(D10:D40)</f>
        <v>0</v>
      </c>
      <c r="E9" s="41" t="e">
        <f t="shared" ref="E9:E41" si="0">D9/C9</f>
        <v>#DIV/0!</v>
      </c>
      <c r="F9" s="133">
        <f>SUM(F10:F40)</f>
        <v>0</v>
      </c>
      <c r="G9" s="89" t="e">
        <f>F9/D9</f>
        <v>#DIV/0!</v>
      </c>
      <c r="H9" s="39">
        <f>SUM(H10:H40)</f>
        <v>0</v>
      </c>
      <c r="I9" s="40">
        <f>SUM(I10:I40)</f>
        <v>0</v>
      </c>
      <c r="J9" s="41" t="e">
        <f>I9/H9</f>
        <v>#DIV/0!</v>
      </c>
      <c r="K9" s="133">
        <f>SUM(K10:K40)</f>
        <v>0</v>
      </c>
      <c r="L9" s="89" t="e">
        <f>K9/I9</f>
        <v>#DIV/0!</v>
      </c>
      <c r="M9" s="39">
        <f>SUM(M10:M40)</f>
        <v>0</v>
      </c>
      <c r="N9" s="40">
        <f>SUM(N10:N40)</f>
        <v>0</v>
      </c>
      <c r="O9" s="41" t="e">
        <f>N9/M9</f>
        <v>#DIV/0!</v>
      </c>
      <c r="P9" s="133">
        <f>SUM(P10:P40)</f>
        <v>0</v>
      </c>
      <c r="Q9" s="89" t="e">
        <f>P9/N9</f>
        <v>#DIV/0!</v>
      </c>
      <c r="R9" s="39">
        <f>SUM(R10:R40)</f>
        <v>0</v>
      </c>
      <c r="S9" s="40">
        <f>SUM(S10:S40)</f>
        <v>0</v>
      </c>
      <c r="T9" s="41" t="e">
        <f>S9/R9</f>
        <v>#DIV/0!</v>
      </c>
      <c r="U9" s="133">
        <f>SUM(U10:U40)</f>
        <v>0</v>
      </c>
      <c r="V9" s="89" t="e">
        <f>U9/S9</f>
        <v>#DIV/0!</v>
      </c>
      <c r="W9" s="39">
        <f>SUM(W10:W40)</f>
        <v>0</v>
      </c>
      <c r="X9" s="40">
        <f>SUM(X10:X40)</f>
        <v>0</v>
      </c>
      <c r="Y9" s="41" t="e">
        <f>X9/W9</f>
        <v>#DIV/0!</v>
      </c>
      <c r="Z9" s="133">
        <f>SUM(Z10:Z40)</f>
        <v>0</v>
      </c>
      <c r="AA9" s="89" t="e">
        <f>Z9/X9</f>
        <v>#DIV/0!</v>
      </c>
      <c r="AB9" s="59">
        <f>SUMIF($C$6:$AA$6,$AB$6,C9:AA9)</f>
        <v>0</v>
      </c>
      <c r="AC9" s="59">
        <f>SUMIF($C$6:$AA$6,$AC$6,C9:AA9)</f>
        <v>0</v>
      </c>
      <c r="AD9" s="65" t="e">
        <f t="shared" ref="AD9:AD40" si="1">AC9/AB9</f>
        <v>#DIV/0!</v>
      </c>
      <c r="AE9" s="59">
        <f>SUMIF($C$6:$AA$6,$AE$6,C9:AA9)</f>
        <v>0</v>
      </c>
      <c r="AF9" s="93" t="e">
        <f>AE9/AC9</f>
        <v>#DIV/0!</v>
      </c>
    </row>
    <row r="10" spans="1:32" ht="15.75">
      <c r="A10" s="169">
        <v>43943</v>
      </c>
      <c r="B10" s="44" t="s">
        <v>128</v>
      </c>
      <c r="C10" s="248"/>
      <c r="D10" s="248"/>
      <c r="E10" s="250" t="e">
        <f t="shared" si="0"/>
        <v>#DIV/0!</v>
      </c>
      <c r="F10" s="134"/>
      <c r="G10" s="88" t="e">
        <f t="shared" ref="G10:G41" si="2">F10/D10</f>
        <v>#DIV/0!</v>
      </c>
      <c r="H10" s="248"/>
      <c r="I10" s="248"/>
      <c r="J10" s="250" t="e">
        <f t="shared" ref="J10:J17" si="3">I10/H10</f>
        <v>#DIV/0!</v>
      </c>
      <c r="K10" s="134"/>
      <c r="L10" s="88" t="e">
        <f t="shared" ref="L10:L41" si="4">K10/I10</f>
        <v>#DIV/0!</v>
      </c>
      <c r="M10" s="248"/>
      <c r="N10" s="248"/>
      <c r="O10" s="250" t="e">
        <f t="shared" ref="O10:O41" si="5">N10/M10</f>
        <v>#DIV/0!</v>
      </c>
      <c r="P10" s="134"/>
      <c r="Q10" s="88" t="e">
        <f t="shared" ref="Q10:Q17" si="6">P10/N10</f>
        <v>#DIV/0!</v>
      </c>
      <c r="R10" s="248"/>
      <c r="S10" s="248"/>
      <c r="T10" s="250" t="e">
        <f t="shared" ref="T10:T41" si="7">S10/R10</f>
        <v>#DIV/0!</v>
      </c>
      <c r="U10" s="134"/>
      <c r="V10" s="88" t="e">
        <f t="shared" ref="V10:V17" si="8">U10/S10</f>
        <v>#DIV/0!</v>
      </c>
      <c r="W10" s="248"/>
      <c r="X10" s="248"/>
      <c r="Y10" s="250" t="e">
        <f t="shared" ref="Y10:Y17" si="9">X10/W10</f>
        <v>#DIV/0!</v>
      </c>
      <c r="Z10" s="134"/>
      <c r="AA10" s="88" t="e">
        <f t="shared" ref="AA10:AA41" si="10">Z10/X10</f>
        <v>#DIV/0!</v>
      </c>
      <c r="AB10" s="61">
        <f t="shared" ref="AB10:AB40" si="11">SUMIF($C$6:$AA$6,$AB$6,C10:AA10)</f>
        <v>0</v>
      </c>
      <c r="AC10" s="62">
        <f t="shared" ref="AC10:AC40" si="12">SUMIF($C$6:$AA$6,$AC$6,C10:AA10)</f>
        <v>0</v>
      </c>
      <c r="AD10" s="63" t="e">
        <f t="shared" si="1"/>
        <v>#DIV/0!</v>
      </c>
      <c r="AE10" s="64">
        <f t="shared" ref="AE10:AE41" si="13">SUMIF($C$6:$AA$6,$AE$6,C10:AA10)</f>
        <v>0</v>
      </c>
      <c r="AF10" s="94" t="e">
        <f t="shared" ref="AF10:AF40" si="14">AE10/AC10</f>
        <v>#DIV/0!</v>
      </c>
    </row>
    <row r="11" spans="1:32" ht="15.75">
      <c r="A11" s="231">
        <v>43944</v>
      </c>
      <c r="B11" s="44" t="s">
        <v>33</v>
      </c>
      <c r="C11" s="248"/>
      <c r="D11" s="248"/>
      <c r="E11" s="250" t="e">
        <f t="shared" si="0"/>
        <v>#DIV/0!</v>
      </c>
      <c r="F11" s="134"/>
      <c r="G11" s="88" t="e">
        <f t="shared" si="2"/>
        <v>#DIV/0!</v>
      </c>
      <c r="H11" s="248"/>
      <c r="I11" s="248"/>
      <c r="J11" s="250" t="e">
        <f t="shared" si="3"/>
        <v>#DIV/0!</v>
      </c>
      <c r="K11" s="134"/>
      <c r="L11" s="88" t="e">
        <f t="shared" si="4"/>
        <v>#DIV/0!</v>
      </c>
      <c r="M11" s="248"/>
      <c r="N11" s="248"/>
      <c r="O11" s="250" t="e">
        <f t="shared" si="5"/>
        <v>#DIV/0!</v>
      </c>
      <c r="P11" s="134"/>
      <c r="Q11" s="88" t="e">
        <f t="shared" si="6"/>
        <v>#DIV/0!</v>
      </c>
      <c r="R11" s="248"/>
      <c r="S11" s="248"/>
      <c r="T11" s="250" t="e">
        <f t="shared" si="7"/>
        <v>#DIV/0!</v>
      </c>
      <c r="U11" s="134"/>
      <c r="V11" s="88" t="e">
        <f t="shared" si="8"/>
        <v>#DIV/0!</v>
      </c>
      <c r="W11" s="248"/>
      <c r="X11" s="248"/>
      <c r="Y11" s="250" t="e">
        <f t="shared" si="9"/>
        <v>#DIV/0!</v>
      </c>
      <c r="Z11" s="134"/>
      <c r="AA11" s="88" t="e">
        <f t="shared" si="10"/>
        <v>#DIV/0!</v>
      </c>
      <c r="AB11" s="61">
        <f t="shared" si="11"/>
        <v>0</v>
      </c>
      <c r="AC11" s="62">
        <f t="shared" si="12"/>
        <v>0</v>
      </c>
      <c r="AD11" s="63" t="e">
        <f t="shared" si="1"/>
        <v>#DIV/0!</v>
      </c>
      <c r="AE11" s="64">
        <f t="shared" si="13"/>
        <v>0</v>
      </c>
      <c r="AF11" s="157" t="e">
        <f t="shared" si="14"/>
        <v>#DIV/0!</v>
      </c>
    </row>
    <row r="12" spans="1:32" ht="15.75">
      <c r="A12" s="231">
        <v>43945</v>
      </c>
      <c r="B12" s="44" t="s">
        <v>34</v>
      </c>
      <c r="C12" s="248"/>
      <c r="D12" s="248"/>
      <c r="E12" s="250" t="e">
        <f t="shared" si="0"/>
        <v>#DIV/0!</v>
      </c>
      <c r="F12" s="134"/>
      <c r="G12" s="88" t="e">
        <f t="shared" si="2"/>
        <v>#DIV/0!</v>
      </c>
      <c r="H12" s="248"/>
      <c r="I12" s="248"/>
      <c r="J12" s="250" t="e">
        <f t="shared" si="3"/>
        <v>#DIV/0!</v>
      </c>
      <c r="K12" s="134"/>
      <c r="L12" s="88" t="e">
        <f t="shared" si="4"/>
        <v>#DIV/0!</v>
      </c>
      <c r="M12" s="248"/>
      <c r="N12" s="248"/>
      <c r="O12" s="250" t="e">
        <f t="shared" si="5"/>
        <v>#DIV/0!</v>
      </c>
      <c r="P12" s="134"/>
      <c r="Q12" s="88" t="e">
        <f t="shared" si="6"/>
        <v>#DIV/0!</v>
      </c>
      <c r="R12" s="248"/>
      <c r="S12" s="248"/>
      <c r="T12" s="250" t="e">
        <f t="shared" si="7"/>
        <v>#DIV/0!</v>
      </c>
      <c r="U12" s="134"/>
      <c r="V12" s="88" t="e">
        <f t="shared" si="8"/>
        <v>#DIV/0!</v>
      </c>
      <c r="W12" s="248"/>
      <c r="X12" s="248"/>
      <c r="Y12" s="250" t="e">
        <f t="shared" si="9"/>
        <v>#DIV/0!</v>
      </c>
      <c r="Z12" s="134"/>
      <c r="AA12" s="88" t="e">
        <f t="shared" si="10"/>
        <v>#DIV/0!</v>
      </c>
      <c r="AB12" s="61">
        <f t="shared" si="11"/>
        <v>0</v>
      </c>
      <c r="AC12" s="62">
        <f t="shared" si="12"/>
        <v>0</v>
      </c>
      <c r="AD12" s="63" t="e">
        <f t="shared" si="1"/>
        <v>#DIV/0!</v>
      </c>
      <c r="AE12" s="64">
        <f t="shared" si="13"/>
        <v>0</v>
      </c>
      <c r="AF12" s="157" t="e">
        <f t="shared" si="14"/>
        <v>#DIV/0!</v>
      </c>
    </row>
    <row r="13" spans="1:32" ht="15.75">
      <c r="A13" s="231">
        <v>43946</v>
      </c>
      <c r="B13" s="44" t="s">
        <v>35</v>
      </c>
      <c r="C13" s="248"/>
      <c r="D13" s="248"/>
      <c r="E13" s="250" t="e">
        <f t="shared" si="0"/>
        <v>#DIV/0!</v>
      </c>
      <c r="F13" s="134"/>
      <c r="G13" s="88" t="e">
        <f t="shared" si="2"/>
        <v>#DIV/0!</v>
      </c>
      <c r="H13" s="248"/>
      <c r="I13" s="248"/>
      <c r="J13" s="250" t="e">
        <f t="shared" si="3"/>
        <v>#DIV/0!</v>
      </c>
      <c r="K13" s="134"/>
      <c r="L13" s="88" t="e">
        <f t="shared" si="4"/>
        <v>#DIV/0!</v>
      </c>
      <c r="M13" s="248"/>
      <c r="N13" s="248"/>
      <c r="O13" s="250" t="e">
        <f t="shared" si="5"/>
        <v>#DIV/0!</v>
      </c>
      <c r="P13" s="134"/>
      <c r="Q13" s="88" t="e">
        <f t="shared" si="6"/>
        <v>#DIV/0!</v>
      </c>
      <c r="R13" s="248"/>
      <c r="S13" s="248"/>
      <c r="T13" s="250" t="e">
        <f t="shared" si="7"/>
        <v>#DIV/0!</v>
      </c>
      <c r="U13" s="134"/>
      <c r="V13" s="88" t="e">
        <f t="shared" si="8"/>
        <v>#DIV/0!</v>
      </c>
      <c r="W13" s="248"/>
      <c r="X13" s="248"/>
      <c r="Y13" s="250" t="e">
        <f t="shared" si="9"/>
        <v>#DIV/0!</v>
      </c>
      <c r="Z13" s="134"/>
      <c r="AA13" s="88" t="e">
        <f t="shared" si="10"/>
        <v>#DIV/0!</v>
      </c>
      <c r="AB13" s="61">
        <f t="shared" si="11"/>
        <v>0</v>
      </c>
      <c r="AC13" s="62">
        <f t="shared" si="12"/>
        <v>0</v>
      </c>
      <c r="AD13" s="63" t="e">
        <f t="shared" si="1"/>
        <v>#DIV/0!</v>
      </c>
      <c r="AE13" s="64">
        <f t="shared" si="13"/>
        <v>0</v>
      </c>
      <c r="AF13" s="157" t="e">
        <f t="shared" si="14"/>
        <v>#DIV/0!</v>
      </c>
    </row>
    <row r="14" spans="1:32" ht="15.75">
      <c r="A14" s="231">
        <v>43947</v>
      </c>
      <c r="B14" s="44" t="s">
        <v>36</v>
      </c>
      <c r="C14" s="248"/>
      <c r="D14" s="248"/>
      <c r="E14" s="250" t="e">
        <f t="shared" si="0"/>
        <v>#DIV/0!</v>
      </c>
      <c r="F14" s="134"/>
      <c r="G14" s="88" t="e">
        <f t="shared" si="2"/>
        <v>#DIV/0!</v>
      </c>
      <c r="H14" s="248"/>
      <c r="I14" s="248"/>
      <c r="J14" s="250" t="e">
        <f t="shared" si="3"/>
        <v>#DIV/0!</v>
      </c>
      <c r="K14" s="134"/>
      <c r="L14" s="88" t="e">
        <f t="shared" si="4"/>
        <v>#DIV/0!</v>
      </c>
      <c r="M14" s="248"/>
      <c r="N14" s="248"/>
      <c r="O14" s="250" t="e">
        <f t="shared" si="5"/>
        <v>#DIV/0!</v>
      </c>
      <c r="P14" s="134"/>
      <c r="Q14" s="88" t="e">
        <f t="shared" si="6"/>
        <v>#DIV/0!</v>
      </c>
      <c r="R14" s="248"/>
      <c r="S14" s="248"/>
      <c r="T14" s="250" t="e">
        <f t="shared" si="7"/>
        <v>#DIV/0!</v>
      </c>
      <c r="U14" s="134"/>
      <c r="V14" s="88" t="e">
        <f t="shared" si="8"/>
        <v>#DIV/0!</v>
      </c>
      <c r="W14" s="248"/>
      <c r="X14" s="248"/>
      <c r="Y14" s="250" t="e">
        <f t="shared" si="9"/>
        <v>#DIV/0!</v>
      </c>
      <c r="Z14" s="134"/>
      <c r="AA14" s="88" t="e">
        <f t="shared" si="10"/>
        <v>#DIV/0!</v>
      </c>
      <c r="AB14" s="61">
        <f t="shared" si="11"/>
        <v>0</v>
      </c>
      <c r="AC14" s="62">
        <f t="shared" si="12"/>
        <v>0</v>
      </c>
      <c r="AD14" s="63" t="e">
        <f t="shared" si="1"/>
        <v>#DIV/0!</v>
      </c>
      <c r="AE14" s="64">
        <f t="shared" si="13"/>
        <v>0</v>
      </c>
      <c r="AF14" s="157" t="e">
        <f t="shared" si="14"/>
        <v>#DIV/0!</v>
      </c>
    </row>
    <row r="15" spans="1:32" ht="15.75">
      <c r="A15" s="231">
        <v>43948</v>
      </c>
      <c r="B15" s="44" t="s">
        <v>37</v>
      </c>
      <c r="C15" s="248"/>
      <c r="D15" s="248"/>
      <c r="E15" s="250" t="e">
        <f t="shared" si="0"/>
        <v>#DIV/0!</v>
      </c>
      <c r="F15" s="134"/>
      <c r="G15" s="88" t="e">
        <f t="shared" si="2"/>
        <v>#DIV/0!</v>
      </c>
      <c r="H15" s="248"/>
      <c r="I15" s="248"/>
      <c r="J15" s="250" t="e">
        <f t="shared" si="3"/>
        <v>#DIV/0!</v>
      </c>
      <c r="K15" s="134"/>
      <c r="L15" s="88" t="e">
        <f t="shared" si="4"/>
        <v>#DIV/0!</v>
      </c>
      <c r="M15" s="248"/>
      <c r="N15" s="248"/>
      <c r="O15" s="250" t="e">
        <f t="shared" si="5"/>
        <v>#DIV/0!</v>
      </c>
      <c r="P15" s="134"/>
      <c r="Q15" s="88" t="e">
        <f t="shared" si="6"/>
        <v>#DIV/0!</v>
      </c>
      <c r="R15" s="248"/>
      <c r="S15" s="248"/>
      <c r="T15" s="250" t="e">
        <f t="shared" si="7"/>
        <v>#DIV/0!</v>
      </c>
      <c r="U15" s="134"/>
      <c r="V15" s="88" t="e">
        <f t="shared" si="8"/>
        <v>#DIV/0!</v>
      </c>
      <c r="W15" s="248"/>
      <c r="X15" s="248"/>
      <c r="Y15" s="250" t="e">
        <f t="shared" si="9"/>
        <v>#DIV/0!</v>
      </c>
      <c r="Z15" s="134"/>
      <c r="AA15" s="88" t="e">
        <f t="shared" si="10"/>
        <v>#DIV/0!</v>
      </c>
      <c r="AB15" s="61">
        <f t="shared" si="11"/>
        <v>0</v>
      </c>
      <c r="AC15" s="62">
        <f t="shared" si="12"/>
        <v>0</v>
      </c>
      <c r="AD15" s="63" t="e">
        <f t="shared" si="1"/>
        <v>#DIV/0!</v>
      </c>
      <c r="AE15" s="64">
        <f t="shared" si="13"/>
        <v>0</v>
      </c>
      <c r="AF15" s="157" t="e">
        <f t="shared" si="14"/>
        <v>#DIV/0!</v>
      </c>
    </row>
    <row r="16" spans="1:32" ht="15.75">
      <c r="A16" s="231">
        <v>43949</v>
      </c>
      <c r="B16" s="44" t="s">
        <v>38</v>
      </c>
      <c r="C16" s="248"/>
      <c r="D16" s="248"/>
      <c r="E16" s="250" t="e">
        <f t="shared" si="0"/>
        <v>#DIV/0!</v>
      </c>
      <c r="F16" s="134"/>
      <c r="G16" s="88" t="e">
        <f t="shared" si="2"/>
        <v>#DIV/0!</v>
      </c>
      <c r="H16" s="248"/>
      <c r="I16" s="248"/>
      <c r="J16" s="250" t="e">
        <f t="shared" si="3"/>
        <v>#DIV/0!</v>
      </c>
      <c r="K16" s="134"/>
      <c r="L16" s="88" t="e">
        <f t="shared" si="4"/>
        <v>#DIV/0!</v>
      </c>
      <c r="M16" s="248"/>
      <c r="N16" s="248"/>
      <c r="O16" s="250" t="e">
        <f t="shared" si="5"/>
        <v>#DIV/0!</v>
      </c>
      <c r="P16" s="134"/>
      <c r="Q16" s="88" t="e">
        <f t="shared" si="6"/>
        <v>#DIV/0!</v>
      </c>
      <c r="R16" s="248"/>
      <c r="S16" s="248"/>
      <c r="T16" s="250" t="e">
        <f t="shared" si="7"/>
        <v>#DIV/0!</v>
      </c>
      <c r="U16" s="134"/>
      <c r="V16" s="88" t="e">
        <f t="shared" si="8"/>
        <v>#DIV/0!</v>
      </c>
      <c r="W16" s="248"/>
      <c r="X16" s="248"/>
      <c r="Y16" s="250" t="e">
        <f t="shared" si="9"/>
        <v>#DIV/0!</v>
      </c>
      <c r="Z16" s="134"/>
      <c r="AA16" s="88" t="e">
        <f t="shared" si="10"/>
        <v>#DIV/0!</v>
      </c>
      <c r="AB16" s="61">
        <f t="shared" si="11"/>
        <v>0</v>
      </c>
      <c r="AC16" s="62">
        <f t="shared" si="12"/>
        <v>0</v>
      </c>
      <c r="AD16" s="63" t="e">
        <f t="shared" si="1"/>
        <v>#DIV/0!</v>
      </c>
      <c r="AE16" s="64">
        <f t="shared" si="13"/>
        <v>0</v>
      </c>
      <c r="AF16" s="157" t="e">
        <f t="shared" si="14"/>
        <v>#DIV/0!</v>
      </c>
    </row>
    <row r="17" spans="1:32" ht="15.75">
      <c r="A17" s="231">
        <v>43950</v>
      </c>
      <c r="B17" s="44" t="s">
        <v>39</v>
      </c>
      <c r="C17" s="248"/>
      <c r="D17" s="248"/>
      <c r="E17" s="250" t="e">
        <f t="shared" si="0"/>
        <v>#DIV/0!</v>
      </c>
      <c r="F17" s="134"/>
      <c r="G17" s="88" t="e">
        <f t="shared" si="2"/>
        <v>#DIV/0!</v>
      </c>
      <c r="H17" s="248"/>
      <c r="I17" s="248"/>
      <c r="J17" s="250" t="e">
        <f t="shared" si="3"/>
        <v>#DIV/0!</v>
      </c>
      <c r="K17" s="134"/>
      <c r="L17" s="88" t="e">
        <f t="shared" si="4"/>
        <v>#DIV/0!</v>
      </c>
      <c r="M17" s="248"/>
      <c r="N17" s="248"/>
      <c r="O17" s="250" t="e">
        <f t="shared" si="5"/>
        <v>#DIV/0!</v>
      </c>
      <c r="P17" s="134"/>
      <c r="Q17" s="88" t="e">
        <f t="shared" si="6"/>
        <v>#DIV/0!</v>
      </c>
      <c r="R17" s="248"/>
      <c r="S17" s="248"/>
      <c r="T17" s="250" t="e">
        <f t="shared" si="7"/>
        <v>#DIV/0!</v>
      </c>
      <c r="U17" s="134"/>
      <c r="V17" s="88" t="e">
        <f t="shared" si="8"/>
        <v>#DIV/0!</v>
      </c>
      <c r="W17" s="248"/>
      <c r="X17" s="248"/>
      <c r="Y17" s="250" t="e">
        <f t="shared" si="9"/>
        <v>#DIV/0!</v>
      </c>
      <c r="Z17" s="134"/>
      <c r="AA17" s="88" t="e">
        <f t="shared" si="10"/>
        <v>#DIV/0!</v>
      </c>
      <c r="AB17" s="61">
        <f t="shared" si="11"/>
        <v>0</v>
      </c>
      <c r="AC17" s="62">
        <f t="shared" si="12"/>
        <v>0</v>
      </c>
      <c r="AD17" s="63" t="e">
        <f t="shared" si="1"/>
        <v>#DIV/0!</v>
      </c>
      <c r="AE17" s="64">
        <f t="shared" si="13"/>
        <v>0</v>
      </c>
      <c r="AF17" s="157" t="e">
        <f>AE17/AC17</f>
        <v>#DIV/0!</v>
      </c>
    </row>
    <row r="18" spans="1:32" ht="15.75" hidden="1">
      <c r="A18" s="231">
        <v>43951</v>
      </c>
      <c r="B18" s="44" t="s">
        <v>33</v>
      </c>
      <c r="C18" s="35"/>
      <c r="D18" s="35"/>
      <c r="E18" s="60" t="e">
        <f t="shared" si="0"/>
        <v>#DIV/0!</v>
      </c>
      <c r="F18" s="134"/>
      <c r="G18" s="88" t="e">
        <f t="shared" si="2"/>
        <v>#DIV/0!</v>
      </c>
      <c r="H18" s="35"/>
      <c r="I18" s="35"/>
      <c r="J18" s="60" t="e">
        <f t="shared" ref="J18:J41" si="15">I18/H18</f>
        <v>#DIV/0!</v>
      </c>
      <c r="K18" s="134"/>
      <c r="L18" s="88" t="e">
        <f t="shared" si="4"/>
        <v>#DIV/0!</v>
      </c>
      <c r="M18" s="35"/>
      <c r="N18" s="35"/>
      <c r="O18" s="60" t="e">
        <f t="shared" si="5"/>
        <v>#DIV/0!</v>
      </c>
      <c r="P18" s="134"/>
      <c r="Q18" s="88" t="e">
        <f>P18/N18</f>
        <v>#DIV/0!</v>
      </c>
      <c r="R18" s="35"/>
      <c r="S18" s="35"/>
      <c r="T18" s="60" t="e">
        <f t="shared" si="7"/>
        <v>#DIV/0!</v>
      </c>
      <c r="U18" s="134"/>
      <c r="V18" s="88" t="e">
        <f>U18/S18</f>
        <v>#DIV/0!</v>
      </c>
      <c r="W18" s="35"/>
      <c r="X18" s="35"/>
      <c r="Y18" s="60" t="e">
        <f t="shared" ref="Y18:Y41" si="16">X18/W18</f>
        <v>#DIV/0!</v>
      </c>
      <c r="Z18" s="134"/>
      <c r="AA18" s="88" t="e">
        <f>Z18/X18</f>
        <v>#DIV/0!</v>
      </c>
      <c r="AB18" s="61">
        <f t="shared" si="11"/>
        <v>0</v>
      </c>
      <c r="AC18" s="62">
        <f t="shared" si="12"/>
        <v>0</v>
      </c>
      <c r="AD18" s="63" t="e">
        <f t="shared" si="1"/>
        <v>#DIV/0!</v>
      </c>
      <c r="AE18" s="64">
        <f t="shared" si="13"/>
        <v>0</v>
      </c>
      <c r="AF18" s="157" t="e">
        <f t="shared" si="14"/>
        <v>#DIV/0!</v>
      </c>
    </row>
    <row r="19" spans="1:32" ht="15.75" hidden="1">
      <c r="A19" s="231">
        <v>43952</v>
      </c>
      <c r="B19" s="44" t="s">
        <v>34</v>
      </c>
      <c r="C19" s="35"/>
      <c r="D19" s="35"/>
      <c r="E19" s="60" t="e">
        <f t="shared" si="0"/>
        <v>#DIV/0!</v>
      </c>
      <c r="F19" s="134"/>
      <c r="G19" s="88" t="e">
        <f t="shared" si="2"/>
        <v>#DIV/0!</v>
      </c>
      <c r="H19" s="35"/>
      <c r="I19" s="35"/>
      <c r="J19" s="60" t="e">
        <f t="shared" si="15"/>
        <v>#DIV/0!</v>
      </c>
      <c r="K19" s="134"/>
      <c r="L19" s="88" t="e">
        <f t="shared" si="4"/>
        <v>#DIV/0!</v>
      </c>
      <c r="M19" s="35"/>
      <c r="N19" s="35"/>
      <c r="O19" s="60" t="e">
        <f t="shared" si="5"/>
        <v>#DIV/0!</v>
      </c>
      <c r="P19" s="134"/>
      <c r="Q19" s="88" t="e">
        <f t="shared" ref="Q19:Q41" si="17">P19/N19</f>
        <v>#DIV/0!</v>
      </c>
      <c r="R19" s="35"/>
      <c r="S19" s="35"/>
      <c r="T19" s="60" t="e">
        <f t="shared" si="7"/>
        <v>#DIV/0!</v>
      </c>
      <c r="U19" s="134"/>
      <c r="V19" s="88" t="e">
        <f t="shared" ref="V19:V41" si="18">U19/S19</f>
        <v>#DIV/0!</v>
      </c>
      <c r="W19" s="35"/>
      <c r="X19" s="35"/>
      <c r="Y19" s="60" t="e">
        <f t="shared" si="16"/>
        <v>#DIV/0!</v>
      </c>
      <c r="Z19" s="134"/>
      <c r="AA19" s="88" t="e">
        <f t="shared" si="10"/>
        <v>#DIV/0!</v>
      </c>
      <c r="AB19" s="61">
        <f t="shared" si="11"/>
        <v>0</v>
      </c>
      <c r="AC19" s="62">
        <f t="shared" si="12"/>
        <v>0</v>
      </c>
      <c r="AD19" s="63" t="e">
        <f t="shared" si="1"/>
        <v>#DIV/0!</v>
      </c>
      <c r="AE19" s="64">
        <f>SUMIF($C$6:$AA$6,$AE$6,C19:AA19)</f>
        <v>0</v>
      </c>
      <c r="AF19" s="157" t="e">
        <f t="shared" si="14"/>
        <v>#DIV/0!</v>
      </c>
    </row>
    <row r="20" spans="1:32" ht="15.75" hidden="1">
      <c r="A20" s="231">
        <v>43953</v>
      </c>
      <c r="B20" s="44" t="s">
        <v>35</v>
      </c>
      <c r="C20" s="35"/>
      <c r="D20" s="35"/>
      <c r="E20" s="60" t="e">
        <f t="shared" si="0"/>
        <v>#DIV/0!</v>
      </c>
      <c r="F20" s="134"/>
      <c r="G20" s="88" t="e">
        <f t="shared" si="2"/>
        <v>#DIV/0!</v>
      </c>
      <c r="H20" s="35"/>
      <c r="I20" s="35"/>
      <c r="J20" s="60" t="e">
        <f t="shared" si="15"/>
        <v>#DIV/0!</v>
      </c>
      <c r="K20" s="134"/>
      <c r="L20" s="88" t="e">
        <f t="shared" si="4"/>
        <v>#DIV/0!</v>
      </c>
      <c r="M20" s="35"/>
      <c r="N20" s="35"/>
      <c r="O20" s="60" t="e">
        <f t="shared" si="5"/>
        <v>#DIV/0!</v>
      </c>
      <c r="P20" s="134"/>
      <c r="Q20" s="88" t="e">
        <f t="shared" si="17"/>
        <v>#DIV/0!</v>
      </c>
      <c r="R20" s="35"/>
      <c r="S20" s="35"/>
      <c r="T20" s="60" t="e">
        <f t="shared" si="7"/>
        <v>#DIV/0!</v>
      </c>
      <c r="U20" s="134"/>
      <c r="V20" s="88" t="e">
        <f t="shared" si="18"/>
        <v>#DIV/0!</v>
      </c>
      <c r="W20" s="35"/>
      <c r="X20" s="35"/>
      <c r="Y20" s="60" t="e">
        <f t="shared" si="16"/>
        <v>#DIV/0!</v>
      </c>
      <c r="Z20" s="134"/>
      <c r="AA20" s="88" t="e">
        <f t="shared" si="10"/>
        <v>#DIV/0!</v>
      </c>
      <c r="AB20" s="61">
        <f t="shared" si="11"/>
        <v>0</v>
      </c>
      <c r="AC20" s="62">
        <f t="shared" si="12"/>
        <v>0</v>
      </c>
      <c r="AD20" s="63" t="e">
        <f t="shared" si="1"/>
        <v>#DIV/0!</v>
      </c>
      <c r="AE20" s="64">
        <f t="shared" si="13"/>
        <v>0</v>
      </c>
      <c r="AF20" s="157" t="e">
        <f t="shared" si="14"/>
        <v>#DIV/0!</v>
      </c>
    </row>
    <row r="21" spans="1:32" ht="15.75" hidden="1">
      <c r="A21" s="231">
        <v>43954</v>
      </c>
      <c r="B21" s="44" t="s">
        <v>36</v>
      </c>
      <c r="C21" s="35"/>
      <c r="D21" s="35"/>
      <c r="E21" s="60" t="e">
        <f t="shared" si="0"/>
        <v>#DIV/0!</v>
      </c>
      <c r="F21" s="134"/>
      <c r="G21" s="88" t="e">
        <f t="shared" si="2"/>
        <v>#DIV/0!</v>
      </c>
      <c r="H21" s="35"/>
      <c r="I21" s="35"/>
      <c r="J21" s="60" t="e">
        <f t="shared" si="15"/>
        <v>#DIV/0!</v>
      </c>
      <c r="K21" s="134"/>
      <c r="L21" s="88" t="e">
        <f t="shared" si="4"/>
        <v>#DIV/0!</v>
      </c>
      <c r="M21" s="35"/>
      <c r="N21" s="35"/>
      <c r="O21" s="60" t="e">
        <f t="shared" si="5"/>
        <v>#DIV/0!</v>
      </c>
      <c r="P21" s="134"/>
      <c r="Q21" s="88" t="e">
        <f t="shared" si="17"/>
        <v>#DIV/0!</v>
      </c>
      <c r="R21" s="35"/>
      <c r="S21" s="35"/>
      <c r="T21" s="60" t="e">
        <f t="shared" si="7"/>
        <v>#DIV/0!</v>
      </c>
      <c r="U21" s="134"/>
      <c r="V21" s="88" t="e">
        <f t="shared" si="18"/>
        <v>#DIV/0!</v>
      </c>
      <c r="W21" s="35"/>
      <c r="X21" s="35"/>
      <c r="Y21" s="60" t="e">
        <f t="shared" si="16"/>
        <v>#DIV/0!</v>
      </c>
      <c r="Z21" s="134"/>
      <c r="AA21" s="88" t="e">
        <f t="shared" si="10"/>
        <v>#DIV/0!</v>
      </c>
      <c r="AB21" s="61">
        <f t="shared" si="11"/>
        <v>0</v>
      </c>
      <c r="AC21" s="62">
        <f t="shared" si="12"/>
        <v>0</v>
      </c>
      <c r="AD21" s="63" t="e">
        <f t="shared" si="1"/>
        <v>#DIV/0!</v>
      </c>
      <c r="AE21" s="64">
        <f t="shared" si="13"/>
        <v>0</v>
      </c>
      <c r="AF21" s="157" t="e">
        <f t="shared" si="14"/>
        <v>#DIV/0!</v>
      </c>
    </row>
    <row r="22" spans="1:32" ht="15.75" hidden="1">
      <c r="A22" s="231">
        <v>43955</v>
      </c>
      <c r="B22" s="44" t="s">
        <v>37</v>
      </c>
      <c r="C22" s="35"/>
      <c r="D22" s="35"/>
      <c r="E22" s="60" t="e">
        <f t="shared" si="0"/>
        <v>#DIV/0!</v>
      </c>
      <c r="F22" s="134"/>
      <c r="G22" s="88" t="e">
        <f t="shared" si="2"/>
        <v>#DIV/0!</v>
      </c>
      <c r="H22" s="35"/>
      <c r="I22" s="35"/>
      <c r="J22" s="60" t="e">
        <f t="shared" si="15"/>
        <v>#DIV/0!</v>
      </c>
      <c r="K22" s="134"/>
      <c r="L22" s="88" t="e">
        <f t="shared" si="4"/>
        <v>#DIV/0!</v>
      </c>
      <c r="M22" s="35"/>
      <c r="N22" s="35"/>
      <c r="O22" s="60" t="e">
        <f t="shared" si="5"/>
        <v>#DIV/0!</v>
      </c>
      <c r="P22" s="134"/>
      <c r="Q22" s="88" t="e">
        <f t="shared" si="17"/>
        <v>#DIV/0!</v>
      </c>
      <c r="R22" s="35"/>
      <c r="S22" s="35"/>
      <c r="T22" s="60" t="e">
        <f t="shared" si="7"/>
        <v>#DIV/0!</v>
      </c>
      <c r="U22" s="134"/>
      <c r="V22" s="88" t="e">
        <f t="shared" si="18"/>
        <v>#DIV/0!</v>
      </c>
      <c r="W22" s="35"/>
      <c r="X22" s="35"/>
      <c r="Y22" s="60" t="e">
        <f t="shared" si="16"/>
        <v>#DIV/0!</v>
      </c>
      <c r="Z22" s="134"/>
      <c r="AA22" s="88" t="e">
        <f t="shared" si="10"/>
        <v>#DIV/0!</v>
      </c>
      <c r="AB22" s="61">
        <f t="shared" si="11"/>
        <v>0</v>
      </c>
      <c r="AC22" s="62">
        <f t="shared" si="12"/>
        <v>0</v>
      </c>
      <c r="AD22" s="63" t="e">
        <f t="shared" si="1"/>
        <v>#DIV/0!</v>
      </c>
      <c r="AE22" s="64">
        <f t="shared" si="13"/>
        <v>0</v>
      </c>
      <c r="AF22" s="157" t="e">
        <f t="shared" si="14"/>
        <v>#DIV/0!</v>
      </c>
    </row>
    <row r="23" spans="1:32" ht="15.75" hidden="1">
      <c r="A23" s="231">
        <v>43956</v>
      </c>
      <c r="B23" s="44" t="s">
        <v>38</v>
      </c>
      <c r="C23" s="35"/>
      <c r="D23" s="35"/>
      <c r="E23" s="60" t="e">
        <f t="shared" si="0"/>
        <v>#DIV/0!</v>
      </c>
      <c r="F23" s="134"/>
      <c r="G23" s="88" t="e">
        <f t="shared" si="2"/>
        <v>#DIV/0!</v>
      </c>
      <c r="H23" s="35"/>
      <c r="I23" s="35"/>
      <c r="J23" s="60" t="e">
        <f t="shared" si="15"/>
        <v>#DIV/0!</v>
      </c>
      <c r="K23" s="134"/>
      <c r="L23" s="88" t="e">
        <f t="shared" si="4"/>
        <v>#DIV/0!</v>
      </c>
      <c r="M23" s="35"/>
      <c r="N23" s="35"/>
      <c r="O23" s="60" t="e">
        <f t="shared" si="5"/>
        <v>#DIV/0!</v>
      </c>
      <c r="P23" s="134"/>
      <c r="Q23" s="88" t="e">
        <f t="shared" si="17"/>
        <v>#DIV/0!</v>
      </c>
      <c r="R23" s="35"/>
      <c r="S23" s="35"/>
      <c r="T23" s="60" t="e">
        <f t="shared" si="7"/>
        <v>#DIV/0!</v>
      </c>
      <c r="U23" s="134"/>
      <c r="V23" s="88" t="e">
        <f t="shared" si="18"/>
        <v>#DIV/0!</v>
      </c>
      <c r="W23" s="35"/>
      <c r="X23" s="35"/>
      <c r="Y23" s="60" t="e">
        <f t="shared" si="16"/>
        <v>#DIV/0!</v>
      </c>
      <c r="Z23" s="134"/>
      <c r="AA23" s="88" t="e">
        <f t="shared" si="10"/>
        <v>#DIV/0!</v>
      </c>
      <c r="AB23" s="61">
        <f t="shared" si="11"/>
        <v>0</v>
      </c>
      <c r="AC23" s="62">
        <f t="shared" si="12"/>
        <v>0</v>
      </c>
      <c r="AD23" s="63" t="e">
        <f t="shared" si="1"/>
        <v>#DIV/0!</v>
      </c>
      <c r="AE23" s="64">
        <f t="shared" si="13"/>
        <v>0</v>
      </c>
      <c r="AF23" s="157" t="e">
        <f t="shared" si="14"/>
        <v>#DIV/0!</v>
      </c>
    </row>
    <row r="24" spans="1:32" ht="15.75" hidden="1">
      <c r="A24" s="231">
        <v>43957</v>
      </c>
      <c r="B24" s="44" t="s">
        <v>39</v>
      </c>
      <c r="C24" s="35"/>
      <c r="D24" s="35"/>
      <c r="E24" s="60" t="e">
        <f t="shared" si="0"/>
        <v>#DIV/0!</v>
      </c>
      <c r="F24" s="134"/>
      <c r="G24" s="88" t="e">
        <f t="shared" si="2"/>
        <v>#DIV/0!</v>
      </c>
      <c r="H24" s="35"/>
      <c r="I24" s="35"/>
      <c r="J24" s="60" t="e">
        <f t="shared" si="15"/>
        <v>#DIV/0!</v>
      </c>
      <c r="K24" s="134"/>
      <c r="L24" s="88" t="e">
        <f t="shared" si="4"/>
        <v>#DIV/0!</v>
      </c>
      <c r="M24" s="35"/>
      <c r="N24" s="35"/>
      <c r="O24" s="60" t="e">
        <f t="shared" si="5"/>
        <v>#DIV/0!</v>
      </c>
      <c r="P24" s="134"/>
      <c r="Q24" s="88" t="e">
        <f t="shared" si="17"/>
        <v>#DIV/0!</v>
      </c>
      <c r="R24" s="35"/>
      <c r="S24" s="35"/>
      <c r="T24" s="60" t="e">
        <f t="shared" si="7"/>
        <v>#DIV/0!</v>
      </c>
      <c r="U24" s="134"/>
      <c r="V24" s="88" t="e">
        <f t="shared" si="18"/>
        <v>#DIV/0!</v>
      </c>
      <c r="W24" s="35"/>
      <c r="X24" s="35"/>
      <c r="Y24" s="60" t="e">
        <f t="shared" si="16"/>
        <v>#DIV/0!</v>
      </c>
      <c r="Z24" s="134"/>
      <c r="AA24" s="88" t="e">
        <f t="shared" si="10"/>
        <v>#DIV/0!</v>
      </c>
      <c r="AB24" s="61">
        <f t="shared" si="11"/>
        <v>0</v>
      </c>
      <c r="AC24" s="61">
        <f t="shared" si="12"/>
        <v>0</v>
      </c>
      <c r="AD24" s="63" t="e">
        <f t="shared" si="1"/>
        <v>#DIV/0!</v>
      </c>
      <c r="AE24" s="158">
        <f t="shared" si="13"/>
        <v>0</v>
      </c>
      <c r="AF24" s="157" t="e">
        <f t="shared" si="14"/>
        <v>#DIV/0!</v>
      </c>
    </row>
    <row r="25" spans="1:32" ht="15.75" hidden="1">
      <c r="A25" s="231">
        <v>43958</v>
      </c>
      <c r="B25" s="44" t="s">
        <v>33</v>
      </c>
      <c r="C25" s="35"/>
      <c r="D25" s="35"/>
      <c r="E25" s="60" t="e">
        <f t="shared" si="0"/>
        <v>#DIV/0!</v>
      </c>
      <c r="F25" s="134"/>
      <c r="G25" s="88" t="e">
        <f t="shared" si="2"/>
        <v>#DIV/0!</v>
      </c>
      <c r="H25" s="35"/>
      <c r="I25" s="35"/>
      <c r="J25" s="60" t="e">
        <f t="shared" si="15"/>
        <v>#DIV/0!</v>
      </c>
      <c r="K25" s="134"/>
      <c r="L25" s="88" t="e">
        <f t="shared" si="4"/>
        <v>#DIV/0!</v>
      </c>
      <c r="M25" s="35"/>
      <c r="N25" s="35"/>
      <c r="O25" s="60" t="e">
        <f t="shared" si="5"/>
        <v>#DIV/0!</v>
      </c>
      <c r="P25" s="134"/>
      <c r="Q25" s="88" t="e">
        <f t="shared" si="17"/>
        <v>#DIV/0!</v>
      </c>
      <c r="R25" s="35"/>
      <c r="S25" s="35"/>
      <c r="T25" s="60" t="e">
        <f t="shared" si="7"/>
        <v>#DIV/0!</v>
      </c>
      <c r="U25" s="134"/>
      <c r="V25" s="88" t="e">
        <f t="shared" si="18"/>
        <v>#DIV/0!</v>
      </c>
      <c r="W25" s="35"/>
      <c r="X25" s="35"/>
      <c r="Y25" s="60" t="e">
        <f t="shared" si="16"/>
        <v>#DIV/0!</v>
      </c>
      <c r="Z25" s="134"/>
      <c r="AA25" s="88" t="e">
        <f t="shared" si="10"/>
        <v>#DIV/0!</v>
      </c>
      <c r="AB25" s="61">
        <f t="shared" si="11"/>
        <v>0</v>
      </c>
      <c r="AC25" s="61">
        <f t="shared" si="12"/>
        <v>0</v>
      </c>
      <c r="AD25" s="63" t="e">
        <f t="shared" si="1"/>
        <v>#DIV/0!</v>
      </c>
      <c r="AE25" s="158">
        <f t="shared" si="13"/>
        <v>0</v>
      </c>
      <c r="AF25" s="157" t="e">
        <f t="shared" si="14"/>
        <v>#DIV/0!</v>
      </c>
    </row>
    <row r="26" spans="1:32" ht="15.75" hidden="1">
      <c r="A26" s="231">
        <v>43959</v>
      </c>
      <c r="B26" s="44" t="s">
        <v>34</v>
      </c>
      <c r="C26" s="35"/>
      <c r="D26" s="35"/>
      <c r="E26" s="60" t="e">
        <f t="shared" si="0"/>
        <v>#DIV/0!</v>
      </c>
      <c r="F26" s="134"/>
      <c r="G26" s="88" t="e">
        <f t="shared" si="2"/>
        <v>#DIV/0!</v>
      </c>
      <c r="H26" s="35"/>
      <c r="I26" s="35"/>
      <c r="J26" s="60" t="e">
        <f t="shared" si="15"/>
        <v>#DIV/0!</v>
      </c>
      <c r="K26" s="134"/>
      <c r="L26" s="88" t="e">
        <f t="shared" si="4"/>
        <v>#DIV/0!</v>
      </c>
      <c r="M26" s="35"/>
      <c r="N26" s="35"/>
      <c r="O26" s="60" t="e">
        <f t="shared" si="5"/>
        <v>#DIV/0!</v>
      </c>
      <c r="P26" s="134"/>
      <c r="Q26" s="88" t="e">
        <f t="shared" si="17"/>
        <v>#DIV/0!</v>
      </c>
      <c r="R26" s="35"/>
      <c r="S26" s="35"/>
      <c r="T26" s="60" t="e">
        <f t="shared" si="7"/>
        <v>#DIV/0!</v>
      </c>
      <c r="U26" s="134"/>
      <c r="V26" s="88" t="e">
        <f t="shared" si="18"/>
        <v>#DIV/0!</v>
      </c>
      <c r="W26" s="35"/>
      <c r="X26" s="35"/>
      <c r="Y26" s="60" t="e">
        <f t="shared" si="16"/>
        <v>#DIV/0!</v>
      </c>
      <c r="Z26" s="134"/>
      <c r="AA26" s="88" t="e">
        <f t="shared" si="10"/>
        <v>#DIV/0!</v>
      </c>
      <c r="AB26" s="61">
        <f t="shared" si="11"/>
        <v>0</v>
      </c>
      <c r="AC26" s="61">
        <f t="shared" si="12"/>
        <v>0</v>
      </c>
      <c r="AD26" s="63" t="e">
        <f t="shared" si="1"/>
        <v>#DIV/0!</v>
      </c>
      <c r="AE26" s="158">
        <f t="shared" si="13"/>
        <v>0</v>
      </c>
      <c r="AF26" s="157" t="e">
        <f t="shared" si="14"/>
        <v>#DIV/0!</v>
      </c>
    </row>
    <row r="27" spans="1:32" ht="15.75" hidden="1">
      <c r="A27" s="231">
        <v>43960</v>
      </c>
      <c r="B27" s="44" t="s">
        <v>35</v>
      </c>
      <c r="C27" s="35"/>
      <c r="D27" s="35"/>
      <c r="E27" s="60" t="e">
        <f t="shared" si="0"/>
        <v>#DIV/0!</v>
      </c>
      <c r="F27" s="134"/>
      <c r="G27" s="88" t="e">
        <f t="shared" si="2"/>
        <v>#DIV/0!</v>
      </c>
      <c r="H27" s="35"/>
      <c r="I27" s="35"/>
      <c r="J27" s="60" t="e">
        <f t="shared" si="15"/>
        <v>#DIV/0!</v>
      </c>
      <c r="K27" s="134"/>
      <c r="L27" s="88" t="e">
        <f t="shared" si="4"/>
        <v>#DIV/0!</v>
      </c>
      <c r="M27" s="35"/>
      <c r="N27" s="35"/>
      <c r="O27" s="60" t="e">
        <f t="shared" si="5"/>
        <v>#DIV/0!</v>
      </c>
      <c r="P27" s="134"/>
      <c r="Q27" s="88" t="e">
        <f t="shared" si="17"/>
        <v>#DIV/0!</v>
      </c>
      <c r="R27" s="35"/>
      <c r="S27" s="35"/>
      <c r="T27" s="60" t="e">
        <f t="shared" si="7"/>
        <v>#DIV/0!</v>
      </c>
      <c r="U27" s="134"/>
      <c r="V27" s="88" t="e">
        <f t="shared" si="18"/>
        <v>#DIV/0!</v>
      </c>
      <c r="W27" s="35"/>
      <c r="X27" s="35"/>
      <c r="Y27" s="60" t="e">
        <f t="shared" si="16"/>
        <v>#DIV/0!</v>
      </c>
      <c r="Z27" s="134"/>
      <c r="AA27" s="88" t="e">
        <f t="shared" si="10"/>
        <v>#DIV/0!</v>
      </c>
      <c r="AB27" s="61">
        <f t="shared" si="11"/>
        <v>0</v>
      </c>
      <c r="AC27" s="61">
        <f t="shared" si="12"/>
        <v>0</v>
      </c>
      <c r="AD27" s="63" t="e">
        <f t="shared" si="1"/>
        <v>#DIV/0!</v>
      </c>
      <c r="AE27" s="158">
        <f t="shared" si="13"/>
        <v>0</v>
      </c>
      <c r="AF27" s="157" t="e">
        <f t="shared" si="14"/>
        <v>#DIV/0!</v>
      </c>
    </row>
    <row r="28" spans="1:32" ht="15.75" hidden="1">
      <c r="A28" s="231">
        <v>43961</v>
      </c>
      <c r="B28" s="44" t="s">
        <v>36</v>
      </c>
      <c r="C28" s="35"/>
      <c r="D28" s="35"/>
      <c r="E28" s="60" t="e">
        <f t="shared" si="0"/>
        <v>#DIV/0!</v>
      </c>
      <c r="F28" s="134"/>
      <c r="G28" s="88" t="e">
        <f t="shared" si="2"/>
        <v>#DIV/0!</v>
      </c>
      <c r="H28" s="35"/>
      <c r="I28" s="35"/>
      <c r="J28" s="60" t="e">
        <f t="shared" si="15"/>
        <v>#DIV/0!</v>
      </c>
      <c r="K28" s="134"/>
      <c r="L28" s="88" t="e">
        <f t="shared" si="4"/>
        <v>#DIV/0!</v>
      </c>
      <c r="M28" s="35"/>
      <c r="N28" s="35"/>
      <c r="O28" s="60" t="e">
        <f t="shared" si="5"/>
        <v>#DIV/0!</v>
      </c>
      <c r="P28" s="134"/>
      <c r="Q28" s="88" t="e">
        <f t="shared" si="17"/>
        <v>#DIV/0!</v>
      </c>
      <c r="R28" s="35"/>
      <c r="S28" s="35"/>
      <c r="T28" s="60" t="e">
        <f t="shared" si="7"/>
        <v>#DIV/0!</v>
      </c>
      <c r="U28" s="134"/>
      <c r="V28" s="88" t="e">
        <f t="shared" si="18"/>
        <v>#DIV/0!</v>
      </c>
      <c r="W28" s="35"/>
      <c r="X28" s="35"/>
      <c r="Y28" s="60" t="e">
        <f t="shared" si="16"/>
        <v>#DIV/0!</v>
      </c>
      <c r="Z28" s="134"/>
      <c r="AA28" s="88" t="e">
        <f t="shared" si="10"/>
        <v>#DIV/0!</v>
      </c>
      <c r="AB28" s="61">
        <f t="shared" si="11"/>
        <v>0</v>
      </c>
      <c r="AC28" s="61">
        <f t="shared" si="12"/>
        <v>0</v>
      </c>
      <c r="AD28" s="63" t="e">
        <f t="shared" si="1"/>
        <v>#DIV/0!</v>
      </c>
      <c r="AE28" s="158">
        <f t="shared" si="13"/>
        <v>0</v>
      </c>
      <c r="AF28" s="157" t="e">
        <f t="shared" si="14"/>
        <v>#DIV/0!</v>
      </c>
    </row>
    <row r="29" spans="1:32" ht="15.75" hidden="1">
      <c r="A29" s="231">
        <v>43962</v>
      </c>
      <c r="B29" s="44" t="s">
        <v>37</v>
      </c>
      <c r="C29" s="35"/>
      <c r="D29" s="35"/>
      <c r="E29" s="60" t="e">
        <f t="shared" si="0"/>
        <v>#DIV/0!</v>
      </c>
      <c r="F29" s="134"/>
      <c r="G29" s="88" t="e">
        <f t="shared" si="2"/>
        <v>#DIV/0!</v>
      </c>
      <c r="H29" s="35"/>
      <c r="I29" s="35"/>
      <c r="J29" s="60" t="e">
        <f t="shared" si="15"/>
        <v>#DIV/0!</v>
      </c>
      <c r="K29" s="134"/>
      <c r="L29" s="88" t="e">
        <f t="shared" si="4"/>
        <v>#DIV/0!</v>
      </c>
      <c r="M29" s="35"/>
      <c r="N29" s="35"/>
      <c r="O29" s="60" t="e">
        <f t="shared" si="5"/>
        <v>#DIV/0!</v>
      </c>
      <c r="P29" s="134"/>
      <c r="Q29" s="88" t="e">
        <f t="shared" si="17"/>
        <v>#DIV/0!</v>
      </c>
      <c r="R29" s="35"/>
      <c r="S29" s="35"/>
      <c r="T29" s="60" t="e">
        <f t="shared" si="7"/>
        <v>#DIV/0!</v>
      </c>
      <c r="U29" s="134"/>
      <c r="V29" s="88" t="e">
        <f t="shared" si="18"/>
        <v>#DIV/0!</v>
      </c>
      <c r="W29" s="35"/>
      <c r="X29" s="35"/>
      <c r="Y29" s="60" t="e">
        <f t="shared" si="16"/>
        <v>#DIV/0!</v>
      </c>
      <c r="Z29" s="134"/>
      <c r="AA29" s="88" t="e">
        <f t="shared" si="10"/>
        <v>#DIV/0!</v>
      </c>
      <c r="AB29" s="61">
        <f t="shared" si="11"/>
        <v>0</v>
      </c>
      <c r="AC29" s="61">
        <f t="shared" si="12"/>
        <v>0</v>
      </c>
      <c r="AD29" s="63" t="e">
        <f t="shared" si="1"/>
        <v>#DIV/0!</v>
      </c>
      <c r="AE29" s="158">
        <f t="shared" si="13"/>
        <v>0</v>
      </c>
      <c r="AF29" s="157" t="e">
        <f t="shared" si="14"/>
        <v>#DIV/0!</v>
      </c>
    </row>
    <row r="30" spans="1:32" ht="15.75" hidden="1">
      <c r="A30" s="231">
        <v>43963</v>
      </c>
      <c r="B30" s="44" t="s">
        <v>38</v>
      </c>
      <c r="C30" s="35"/>
      <c r="D30" s="35"/>
      <c r="E30" s="60" t="e">
        <f t="shared" si="0"/>
        <v>#DIV/0!</v>
      </c>
      <c r="F30" s="134"/>
      <c r="G30" s="88" t="e">
        <f t="shared" si="2"/>
        <v>#DIV/0!</v>
      </c>
      <c r="H30" s="35"/>
      <c r="I30" s="35"/>
      <c r="J30" s="60" t="e">
        <f t="shared" si="15"/>
        <v>#DIV/0!</v>
      </c>
      <c r="K30" s="134"/>
      <c r="L30" s="88" t="e">
        <f t="shared" si="4"/>
        <v>#DIV/0!</v>
      </c>
      <c r="M30" s="35"/>
      <c r="N30" s="35"/>
      <c r="O30" s="60" t="e">
        <f t="shared" si="5"/>
        <v>#DIV/0!</v>
      </c>
      <c r="P30" s="134"/>
      <c r="Q30" s="88" t="e">
        <f t="shared" si="17"/>
        <v>#DIV/0!</v>
      </c>
      <c r="R30" s="35"/>
      <c r="S30" s="35"/>
      <c r="T30" s="60" t="e">
        <f t="shared" si="7"/>
        <v>#DIV/0!</v>
      </c>
      <c r="U30" s="134"/>
      <c r="V30" s="88" t="e">
        <f t="shared" si="18"/>
        <v>#DIV/0!</v>
      </c>
      <c r="W30" s="35"/>
      <c r="X30" s="35"/>
      <c r="Y30" s="60" t="e">
        <f t="shared" si="16"/>
        <v>#DIV/0!</v>
      </c>
      <c r="Z30" s="134"/>
      <c r="AA30" s="88" t="e">
        <f t="shared" si="10"/>
        <v>#DIV/0!</v>
      </c>
      <c r="AB30" s="61">
        <f t="shared" si="11"/>
        <v>0</v>
      </c>
      <c r="AC30" s="61">
        <f t="shared" si="12"/>
        <v>0</v>
      </c>
      <c r="AD30" s="63" t="e">
        <f t="shared" si="1"/>
        <v>#DIV/0!</v>
      </c>
      <c r="AE30" s="158">
        <f t="shared" si="13"/>
        <v>0</v>
      </c>
      <c r="AF30" s="157" t="e">
        <f t="shared" si="14"/>
        <v>#DIV/0!</v>
      </c>
    </row>
    <row r="31" spans="1:32" ht="15.75" hidden="1">
      <c r="A31" s="231">
        <v>43964</v>
      </c>
      <c r="B31" s="44" t="s">
        <v>39</v>
      </c>
      <c r="C31" s="35"/>
      <c r="D31" s="35"/>
      <c r="E31" s="60" t="e">
        <f t="shared" si="0"/>
        <v>#DIV/0!</v>
      </c>
      <c r="F31" s="134"/>
      <c r="G31" s="88" t="e">
        <f t="shared" si="2"/>
        <v>#DIV/0!</v>
      </c>
      <c r="H31" s="35"/>
      <c r="I31" s="35"/>
      <c r="J31" s="60" t="e">
        <f t="shared" si="15"/>
        <v>#DIV/0!</v>
      </c>
      <c r="K31" s="134"/>
      <c r="L31" s="88" t="e">
        <f t="shared" si="4"/>
        <v>#DIV/0!</v>
      </c>
      <c r="M31" s="35"/>
      <c r="N31" s="35"/>
      <c r="O31" s="60" t="e">
        <f t="shared" si="5"/>
        <v>#DIV/0!</v>
      </c>
      <c r="P31" s="134"/>
      <c r="Q31" s="88" t="e">
        <f t="shared" si="17"/>
        <v>#DIV/0!</v>
      </c>
      <c r="R31" s="35"/>
      <c r="S31" s="35"/>
      <c r="T31" s="60" t="e">
        <f t="shared" si="7"/>
        <v>#DIV/0!</v>
      </c>
      <c r="U31" s="134"/>
      <c r="V31" s="88" t="e">
        <f t="shared" si="18"/>
        <v>#DIV/0!</v>
      </c>
      <c r="W31" s="35"/>
      <c r="X31" s="35"/>
      <c r="Y31" s="60" t="e">
        <f t="shared" si="16"/>
        <v>#DIV/0!</v>
      </c>
      <c r="Z31" s="134"/>
      <c r="AA31" s="88" t="e">
        <f t="shared" si="10"/>
        <v>#DIV/0!</v>
      </c>
      <c r="AB31" s="61">
        <f t="shared" si="11"/>
        <v>0</v>
      </c>
      <c r="AC31" s="61">
        <f t="shared" si="12"/>
        <v>0</v>
      </c>
      <c r="AD31" s="63" t="e">
        <f t="shared" si="1"/>
        <v>#DIV/0!</v>
      </c>
      <c r="AE31" s="158">
        <f t="shared" si="13"/>
        <v>0</v>
      </c>
      <c r="AF31" s="157" t="e">
        <f t="shared" si="14"/>
        <v>#DIV/0!</v>
      </c>
    </row>
    <row r="32" spans="1:32" ht="15.75" hidden="1">
      <c r="A32" s="231">
        <v>43965</v>
      </c>
      <c r="B32" s="44" t="s">
        <v>33</v>
      </c>
      <c r="C32" s="35"/>
      <c r="D32" s="35"/>
      <c r="E32" s="60" t="e">
        <f t="shared" si="0"/>
        <v>#DIV/0!</v>
      </c>
      <c r="F32" s="134"/>
      <c r="G32" s="88" t="e">
        <f t="shared" si="2"/>
        <v>#DIV/0!</v>
      </c>
      <c r="H32" s="35"/>
      <c r="I32" s="35"/>
      <c r="J32" s="60" t="e">
        <f t="shared" si="15"/>
        <v>#DIV/0!</v>
      </c>
      <c r="K32" s="134"/>
      <c r="L32" s="88" t="e">
        <f t="shared" si="4"/>
        <v>#DIV/0!</v>
      </c>
      <c r="M32" s="35"/>
      <c r="N32" s="35"/>
      <c r="O32" s="60" t="e">
        <f t="shared" si="5"/>
        <v>#DIV/0!</v>
      </c>
      <c r="P32" s="134"/>
      <c r="Q32" s="88" t="e">
        <f t="shared" si="17"/>
        <v>#DIV/0!</v>
      </c>
      <c r="R32" s="35"/>
      <c r="S32" s="35"/>
      <c r="T32" s="60" t="e">
        <f t="shared" si="7"/>
        <v>#DIV/0!</v>
      </c>
      <c r="U32" s="134"/>
      <c r="V32" s="88" t="e">
        <f t="shared" si="18"/>
        <v>#DIV/0!</v>
      </c>
      <c r="W32" s="35"/>
      <c r="X32" s="35"/>
      <c r="Y32" s="60" t="e">
        <f t="shared" si="16"/>
        <v>#DIV/0!</v>
      </c>
      <c r="Z32" s="134"/>
      <c r="AA32" s="88" t="e">
        <f t="shared" si="10"/>
        <v>#DIV/0!</v>
      </c>
      <c r="AB32" s="61">
        <f t="shared" si="11"/>
        <v>0</v>
      </c>
      <c r="AC32" s="61">
        <f t="shared" si="12"/>
        <v>0</v>
      </c>
      <c r="AD32" s="63" t="e">
        <f t="shared" si="1"/>
        <v>#DIV/0!</v>
      </c>
      <c r="AE32" s="158">
        <f t="shared" si="13"/>
        <v>0</v>
      </c>
      <c r="AF32" s="157" t="e">
        <f t="shared" si="14"/>
        <v>#DIV/0!</v>
      </c>
    </row>
    <row r="33" spans="1:32" ht="15.75" hidden="1">
      <c r="A33" s="231">
        <v>43966</v>
      </c>
      <c r="B33" s="44" t="s">
        <v>34</v>
      </c>
      <c r="C33" s="35"/>
      <c r="D33" s="35"/>
      <c r="E33" s="60" t="e">
        <f t="shared" si="0"/>
        <v>#DIV/0!</v>
      </c>
      <c r="F33" s="134"/>
      <c r="G33" s="88" t="e">
        <f t="shared" si="2"/>
        <v>#DIV/0!</v>
      </c>
      <c r="H33" s="35"/>
      <c r="I33" s="35"/>
      <c r="J33" s="60" t="e">
        <f t="shared" si="15"/>
        <v>#DIV/0!</v>
      </c>
      <c r="K33" s="134"/>
      <c r="L33" s="88" t="e">
        <f t="shared" si="4"/>
        <v>#DIV/0!</v>
      </c>
      <c r="M33" s="35"/>
      <c r="N33" s="35"/>
      <c r="O33" s="60" t="e">
        <f t="shared" si="5"/>
        <v>#DIV/0!</v>
      </c>
      <c r="P33" s="134"/>
      <c r="Q33" s="88" t="e">
        <f t="shared" si="17"/>
        <v>#DIV/0!</v>
      </c>
      <c r="R33" s="35"/>
      <c r="S33" s="35"/>
      <c r="T33" s="60" t="e">
        <f t="shared" si="7"/>
        <v>#DIV/0!</v>
      </c>
      <c r="U33" s="134"/>
      <c r="V33" s="88" t="e">
        <f t="shared" si="18"/>
        <v>#DIV/0!</v>
      </c>
      <c r="W33" s="35"/>
      <c r="X33" s="35"/>
      <c r="Y33" s="60" t="e">
        <f t="shared" si="16"/>
        <v>#DIV/0!</v>
      </c>
      <c r="Z33" s="134"/>
      <c r="AA33" s="88" t="e">
        <f t="shared" si="10"/>
        <v>#DIV/0!</v>
      </c>
      <c r="AB33" s="61">
        <f t="shared" si="11"/>
        <v>0</v>
      </c>
      <c r="AC33" s="61">
        <f t="shared" si="12"/>
        <v>0</v>
      </c>
      <c r="AD33" s="63" t="e">
        <f t="shared" si="1"/>
        <v>#DIV/0!</v>
      </c>
      <c r="AE33" s="158">
        <f t="shared" si="13"/>
        <v>0</v>
      </c>
      <c r="AF33" s="157" t="e">
        <f t="shared" si="14"/>
        <v>#DIV/0!</v>
      </c>
    </row>
    <row r="34" spans="1:32" ht="15.75" hidden="1">
      <c r="A34" s="231">
        <v>43967</v>
      </c>
      <c r="B34" s="44" t="s">
        <v>35</v>
      </c>
      <c r="C34" s="35"/>
      <c r="D34" s="35"/>
      <c r="E34" s="60" t="e">
        <f t="shared" si="0"/>
        <v>#DIV/0!</v>
      </c>
      <c r="F34" s="134"/>
      <c r="G34" s="88" t="e">
        <f t="shared" si="2"/>
        <v>#DIV/0!</v>
      </c>
      <c r="H34" s="35"/>
      <c r="I34" s="35"/>
      <c r="J34" s="60" t="e">
        <f t="shared" si="15"/>
        <v>#DIV/0!</v>
      </c>
      <c r="K34" s="134"/>
      <c r="L34" s="88" t="e">
        <f t="shared" si="4"/>
        <v>#DIV/0!</v>
      </c>
      <c r="M34" s="35"/>
      <c r="N34" s="35"/>
      <c r="O34" s="60" t="e">
        <f t="shared" si="5"/>
        <v>#DIV/0!</v>
      </c>
      <c r="P34" s="134"/>
      <c r="Q34" s="88" t="e">
        <f t="shared" si="17"/>
        <v>#DIV/0!</v>
      </c>
      <c r="R34" s="35"/>
      <c r="S34" s="35"/>
      <c r="T34" s="60" t="e">
        <f t="shared" si="7"/>
        <v>#DIV/0!</v>
      </c>
      <c r="U34" s="134"/>
      <c r="V34" s="88" t="e">
        <f t="shared" si="18"/>
        <v>#DIV/0!</v>
      </c>
      <c r="W34" s="35"/>
      <c r="X34" s="35"/>
      <c r="Y34" s="60" t="e">
        <f t="shared" si="16"/>
        <v>#DIV/0!</v>
      </c>
      <c r="Z34" s="134"/>
      <c r="AA34" s="88" t="e">
        <f t="shared" si="10"/>
        <v>#DIV/0!</v>
      </c>
      <c r="AB34" s="61">
        <f t="shared" si="11"/>
        <v>0</v>
      </c>
      <c r="AC34" s="61">
        <f t="shared" si="12"/>
        <v>0</v>
      </c>
      <c r="AD34" s="63" t="e">
        <f t="shared" si="1"/>
        <v>#DIV/0!</v>
      </c>
      <c r="AE34" s="158">
        <f t="shared" si="13"/>
        <v>0</v>
      </c>
      <c r="AF34" s="157" t="e">
        <f t="shared" si="14"/>
        <v>#DIV/0!</v>
      </c>
    </row>
    <row r="35" spans="1:32" ht="15.75" hidden="1">
      <c r="A35" s="231">
        <v>43968</v>
      </c>
      <c r="B35" s="44" t="s">
        <v>36</v>
      </c>
      <c r="C35" s="35"/>
      <c r="D35" s="35"/>
      <c r="E35" s="60" t="e">
        <f t="shared" si="0"/>
        <v>#DIV/0!</v>
      </c>
      <c r="F35" s="134"/>
      <c r="G35" s="88" t="e">
        <f t="shared" si="2"/>
        <v>#DIV/0!</v>
      </c>
      <c r="H35" s="35"/>
      <c r="I35" s="35"/>
      <c r="J35" s="60" t="e">
        <f t="shared" si="15"/>
        <v>#DIV/0!</v>
      </c>
      <c r="K35" s="134"/>
      <c r="L35" s="88" t="e">
        <f t="shared" si="4"/>
        <v>#DIV/0!</v>
      </c>
      <c r="M35" s="35"/>
      <c r="N35" s="35"/>
      <c r="O35" s="60" t="e">
        <f t="shared" si="5"/>
        <v>#DIV/0!</v>
      </c>
      <c r="P35" s="134"/>
      <c r="Q35" s="88" t="e">
        <f t="shared" si="17"/>
        <v>#DIV/0!</v>
      </c>
      <c r="R35" s="35"/>
      <c r="S35" s="35"/>
      <c r="T35" s="60" t="e">
        <f t="shared" si="7"/>
        <v>#DIV/0!</v>
      </c>
      <c r="U35" s="134"/>
      <c r="V35" s="88" t="e">
        <f t="shared" si="18"/>
        <v>#DIV/0!</v>
      </c>
      <c r="W35" s="35"/>
      <c r="X35" s="35"/>
      <c r="Y35" s="60" t="e">
        <f t="shared" si="16"/>
        <v>#DIV/0!</v>
      </c>
      <c r="Z35" s="134"/>
      <c r="AA35" s="88" t="e">
        <f t="shared" si="10"/>
        <v>#DIV/0!</v>
      </c>
      <c r="AB35" s="61">
        <f t="shared" si="11"/>
        <v>0</v>
      </c>
      <c r="AC35" s="61">
        <f t="shared" si="12"/>
        <v>0</v>
      </c>
      <c r="AD35" s="63" t="e">
        <f t="shared" si="1"/>
        <v>#DIV/0!</v>
      </c>
      <c r="AE35" s="158">
        <f t="shared" si="13"/>
        <v>0</v>
      </c>
      <c r="AF35" s="157" t="e">
        <f t="shared" si="14"/>
        <v>#DIV/0!</v>
      </c>
    </row>
    <row r="36" spans="1:32" ht="15.75" hidden="1">
      <c r="A36" s="231">
        <v>43969</v>
      </c>
      <c r="B36" s="44" t="s">
        <v>37</v>
      </c>
      <c r="C36" s="35"/>
      <c r="D36" s="35"/>
      <c r="E36" s="60" t="e">
        <f t="shared" si="0"/>
        <v>#DIV/0!</v>
      </c>
      <c r="F36" s="134"/>
      <c r="G36" s="88" t="e">
        <f t="shared" si="2"/>
        <v>#DIV/0!</v>
      </c>
      <c r="H36" s="35"/>
      <c r="I36" s="35"/>
      <c r="J36" s="60" t="e">
        <f t="shared" si="15"/>
        <v>#DIV/0!</v>
      </c>
      <c r="K36" s="134"/>
      <c r="L36" s="88" t="e">
        <f t="shared" si="4"/>
        <v>#DIV/0!</v>
      </c>
      <c r="M36" s="35"/>
      <c r="N36" s="35"/>
      <c r="O36" s="60" t="e">
        <f t="shared" si="5"/>
        <v>#DIV/0!</v>
      </c>
      <c r="P36" s="134"/>
      <c r="Q36" s="88" t="e">
        <f t="shared" si="17"/>
        <v>#DIV/0!</v>
      </c>
      <c r="R36" s="35"/>
      <c r="S36" s="35"/>
      <c r="T36" s="60" t="e">
        <f t="shared" si="7"/>
        <v>#DIV/0!</v>
      </c>
      <c r="U36" s="134"/>
      <c r="V36" s="88" t="e">
        <f t="shared" si="18"/>
        <v>#DIV/0!</v>
      </c>
      <c r="W36" s="35"/>
      <c r="X36" s="35"/>
      <c r="Y36" s="60" t="e">
        <f t="shared" si="16"/>
        <v>#DIV/0!</v>
      </c>
      <c r="Z36" s="134"/>
      <c r="AA36" s="88" t="e">
        <f t="shared" si="10"/>
        <v>#DIV/0!</v>
      </c>
      <c r="AB36" s="61">
        <f t="shared" si="11"/>
        <v>0</v>
      </c>
      <c r="AC36" s="61">
        <f t="shared" si="12"/>
        <v>0</v>
      </c>
      <c r="AD36" s="63" t="e">
        <f t="shared" si="1"/>
        <v>#DIV/0!</v>
      </c>
      <c r="AE36" s="158">
        <f t="shared" si="13"/>
        <v>0</v>
      </c>
      <c r="AF36" s="157" t="e">
        <f t="shared" si="14"/>
        <v>#DIV/0!</v>
      </c>
    </row>
    <row r="37" spans="1:32" ht="15.75" hidden="1">
      <c r="A37" s="231">
        <v>43970</v>
      </c>
      <c r="B37" s="44" t="s">
        <v>38</v>
      </c>
      <c r="C37" s="35"/>
      <c r="D37" s="35"/>
      <c r="E37" s="60" t="e">
        <f t="shared" si="0"/>
        <v>#DIV/0!</v>
      </c>
      <c r="F37" s="134"/>
      <c r="G37" s="88" t="e">
        <f t="shared" si="2"/>
        <v>#DIV/0!</v>
      </c>
      <c r="H37" s="35"/>
      <c r="I37" s="35"/>
      <c r="J37" s="60" t="e">
        <f t="shared" si="15"/>
        <v>#DIV/0!</v>
      </c>
      <c r="K37" s="134"/>
      <c r="L37" s="88" t="e">
        <f t="shared" si="4"/>
        <v>#DIV/0!</v>
      </c>
      <c r="M37" s="35"/>
      <c r="N37" s="35"/>
      <c r="O37" s="60" t="e">
        <f t="shared" si="5"/>
        <v>#DIV/0!</v>
      </c>
      <c r="P37" s="134"/>
      <c r="Q37" s="88" t="e">
        <f t="shared" si="17"/>
        <v>#DIV/0!</v>
      </c>
      <c r="R37" s="35"/>
      <c r="S37" s="35"/>
      <c r="T37" s="60" t="e">
        <f t="shared" si="7"/>
        <v>#DIV/0!</v>
      </c>
      <c r="U37" s="134"/>
      <c r="V37" s="88" t="e">
        <f t="shared" si="18"/>
        <v>#DIV/0!</v>
      </c>
      <c r="W37" s="35"/>
      <c r="X37" s="35"/>
      <c r="Y37" s="60" t="e">
        <f t="shared" si="16"/>
        <v>#DIV/0!</v>
      </c>
      <c r="Z37" s="134"/>
      <c r="AA37" s="88" t="e">
        <f t="shared" si="10"/>
        <v>#DIV/0!</v>
      </c>
      <c r="AB37" s="61">
        <f t="shared" si="11"/>
        <v>0</v>
      </c>
      <c r="AC37" s="61">
        <f t="shared" si="12"/>
        <v>0</v>
      </c>
      <c r="AD37" s="63" t="e">
        <f t="shared" si="1"/>
        <v>#DIV/0!</v>
      </c>
      <c r="AE37" s="158">
        <f t="shared" si="13"/>
        <v>0</v>
      </c>
      <c r="AF37" s="157" t="e">
        <f t="shared" si="14"/>
        <v>#DIV/0!</v>
      </c>
    </row>
    <row r="38" spans="1:32" ht="15.75" hidden="1">
      <c r="A38" s="231">
        <v>43971</v>
      </c>
      <c r="B38" s="44" t="s">
        <v>39</v>
      </c>
      <c r="C38" s="35"/>
      <c r="D38" s="35"/>
      <c r="E38" s="60" t="e">
        <f t="shared" si="0"/>
        <v>#DIV/0!</v>
      </c>
      <c r="F38" s="134"/>
      <c r="G38" s="88" t="e">
        <f t="shared" si="2"/>
        <v>#DIV/0!</v>
      </c>
      <c r="H38" s="35"/>
      <c r="I38" s="35"/>
      <c r="J38" s="60" t="e">
        <f t="shared" si="15"/>
        <v>#DIV/0!</v>
      </c>
      <c r="K38" s="134"/>
      <c r="L38" s="88" t="e">
        <f t="shared" si="4"/>
        <v>#DIV/0!</v>
      </c>
      <c r="M38" s="35"/>
      <c r="N38" s="35"/>
      <c r="O38" s="60" t="e">
        <f t="shared" si="5"/>
        <v>#DIV/0!</v>
      </c>
      <c r="P38" s="134"/>
      <c r="Q38" s="88" t="e">
        <f t="shared" si="17"/>
        <v>#DIV/0!</v>
      </c>
      <c r="R38" s="35"/>
      <c r="S38" s="35"/>
      <c r="T38" s="60" t="e">
        <f t="shared" si="7"/>
        <v>#DIV/0!</v>
      </c>
      <c r="U38" s="134"/>
      <c r="V38" s="88" t="e">
        <f t="shared" si="18"/>
        <v>#DIV/0!</v>
      </c>
      <c r="W38" s="35"/>
      <c r="X38" s="35"/>
      <c r="Y38" s="60" t="e">
        <f t="shared" si="16"/>
        <v>#DIV/0!</v>
      </c>
      <c r="Z38" s="134"/>
      <c r="AA38" s="88" t="e">
        <f t="shared" si="10"/>
        <v>#DIV/0!</v>
      </c>
      <c r="AB38" s="61">
        <f t="shared" si="11"/>
        <v>0</v>
      </c>
      <c r="AC38" s="61">
        <f t="shared" si="12"/>
        <v>0</v>
      </c>
      <c r="AD38" s="63" t="e">
        <f t="shared" si="1"/>
        <v>#DIV/0!</v>
      </c>
      <c r="AE38" s="158">
        <f t="shared" si="13"/>
        <v>0</v>
      </c>
      <c r="AF38" s="157" t="e">
        <f t="shared" si="14"/>
        <v>#DIV/0!</v>
      </c>
    </row>
    <row r="39" spans="1:32" ht="15.75" hidden="1">
      <c r="A39" s="231">
        <v>43972</v>
      </c>
      <c r="B39" s="44" t="s">
        <v>33</v>
      </c>
      <c r="C39" s="35"/>
      <c r="D39" s="35"/>
      <c r="E39" s="60" t="e">
        <f t="shared" si="0"/>
        <v>#DIV/0!</v>
      </c>
      <c r="F39" s="134"/>
      <c r="G39" s="88" t="e">
        <f t="shared" si="2"/>
        <v>#DIV/0!</v>
      </c>
      <c r="H39" s="35"/>
      <c r="I39" s="35"/>
      <c r="J39" s="60" t="e">
        <f t="shared" si="15"/>
        <v>#DIV/0!</v>
      </c>
      <c r="K39" s="134"/>
      <c r="L39" s="88" t="e">
        <f t="shared" si="4"/>
        <v>#DIV/0!</v>
      </c>
      <c r="M39" s="35"/>
      <c r="N39" s="35"/>
      <c r="O39" s="60" t="e">
        <f t="shared" si="5"/>
        <v>#DIV/0!</v>
      </c>
      <c r="P39" s="134"/>
      <c r="Q39" s="88" t="e">
        <f t="shared" si="17"/>
        <v>#DIV/0!</v>
      </c>
      <c r="R39" s="35"/>
      <c r="S39" s="35"/>
      <c r="T39" s="60" t="e">
        <f t="shared" si="7"/>
        <v>#DIV/0!</v>
      </c>
      <c r="U39" s="134"/>
      <c r="V39" s="88" t="e">
        <f t="shared" si="18"/>
        <v>#DIV/0!</v>
      </c>
      <c r="W39" s="35"/>
      <c r="X39" s="35"/>
      <c r="Y39" s="60" t="e">
        <f t="shared" si="16"/>
        <v>#DIV/0!</v>
      </c>
      <c r="Z39" s="134"/>
      <c r="AA39" s="88" t="e">
        <f t="shared" si="10"/>
        <v>#DIV/0!</v>
      </c>
      <c r="AB39" s="61">
        <f t="shared" si="11"/>
        <v>0</v>
      </c>
      <c r="AC39" s="61">
        <f t="shared" si="12"/>
        <v>0</v>
      </c>
      <c r="AD39" s="63" t="e">
        <f t="shared" si="1"/>
        <v>#DIV/0!</v>
      </c>
      <c r="AE39" s="158">
        <f t="shared" si="13"/>
        <v>0</v>
      </c>
      <c r="AF39" s="157" t="e">
        <f t="shared" si="14"/>
        <v>#DIV/0!</v>
      </c>
    </row>
    <row r="40" spans="1:32" ht="15.75" hidden="1">
      <c r="A40" s="231">
        <v>43973</v>
      </c>
      <c r="B40" s="44" t="s">
        <v>34</v>
      </c>
      <c r="C40" s="35"/>
      <c r="D40" s="35"/>
      <c r="E40" s="60" t="e">
        <f t="shared" si="0"/>
        <v>#DIV/0!</v>
      </c>
      <c r="F40" s="134"/>
      <c r="G40" s="88" t="e">
        <f t="shared" si="2"/>
        <v>#DIV/0!</v>
      </c>
      <c r="H40" s="35"/>
      <c r="I40" s="35"/>
      <c r="J40" s="60" t="e">
        <f t="shared" si="15"/>
        <v>#DIV/0!</v>
      </c>
      <c r="K40" s="134"/>
      <c r="L40" s="88" t="e">
        <f t="shared" si="4"/>
        <v>#DIV/0!</v>
      </c>
      <c r="M40" s="35"/>
      <c r="N40" s="35"/>
      <c r="O40" s="60" t="e">
        <f t="shared" si="5"/>
        <v>#DIV/0!</v>
      </c>
      <c r="P40" s="134"/>
      <c r="Q40" s="88" t="e">
        <f t="shared" si="17"/>
        <v>#DIV/0!</v>
      </c>
      <c r="R40" s="35"/>
      <c r="S40" s="35"/>
      <c r="T40" s="60" t="e">
        <f t="shared" si="7"/>
        <v>#DIV/0!</v>
      </c>
      <c r="U40" s="134"/>
      <c r="V40" s="88" t="e">
        <f t="shared" si="18"/>
        <v>#DIV/0!</v>
      </c>
      <c r="W40" s="35"/>
      <c r="X40" s="35"/>
      <c r="Y40" s="60" t="e">
        <f t="shared" si="16"/>
        <v>#DIV/0!</v>
      </c>
      <c r="Z40" s="134"/>
      <c r="AA40" s="88" t="e">
        <f t="shared" si="10"/>
        <v>#DIV/0!</v>
      </c>
      <c r="AB40" s="61">
        <f t="shared" si="11"/>
        <v>0</v>
      </c>
      <c r="AC40" s="61">
        <f t="shared" si="12"/>
        <v>0</v>
      </c>
      <c r="AD40" s="63" t="e">
        <f t="shared" si="1"/>
        <v>#DIV/0!</v>
      </c>
      <c r="AE40" s="158">
        <f t="shared" si="13"/>
        <v>0</v>
      </c>
      <c r="AF40" s="157" t="e">
        <f t="shared" si="14"/>
        <v>#DIV/0!</v>
      </c>
    </row>
    <row r="41" spans="1:32" s="16" customFormat="1" ht="30" customHeight="1">
      <c r="A41" s="302" t="s">
        <v>40</v>
      </c>
      <c r="B41" s="302"/>
      <c r="C41" s="67">
        <f>SUM(C10:C40)</f>
        <v>0</v>
      </c>
      <c r="D41" s="67">
        <f>SUM(D10:D40)</f>
        <v>0</v>
      </c>
      <c r="E41" s="48" t="e">
        <f t="shared" si="0"/>
        <v>#DIV/0!</v>
      </c>
      <c r="F41" s="135">
        <f>SUM(F10:F40)</f>
        <v>0</v>
      </c>
      <c r="G41" s="90" t="e">
        <f t="shared" si="2"/>
        <v>#DIV/0!</v>
      </c>
      <c r="H41" s="67">
        <f>SUM(H10:H40)</f>
        <v>0</v>
      </c>
      <c r="I41" s="67">
        <f>SUM(I10:I40)</f>
        <v>0</v>
      </c>
      <c r="J41" s="48" t="e">
        <f t="shared" si="15"/>
        <v>#DIV/0!</v>
      </c>
      <c r="K41" s="135">
        <f>SUM(K10:K40)</f>
        <v>0</v>
      </c>
      <c r="L41" s="90" t="e">
        <f t="shared" si="4"/>
        <v>#DIV/0!</v>
      </c>
      <c r="M41" s="67">
        <f>SUM(M10:M40)</f>
        <v>0</v>
      </c>
      <c r="N41" s="67">
        <f>SUM(N10:N40)</f>
        <v>0</v>
      </c>
      <c r="O41" s="48" t="e">
        <f t="shared" si="5"/>
        <v>#DIV/0!</v>
      </c>
      <c r="P41" s="135">
        <f>SUM(P10:P40)</f>
        <v>0</v>
      </c>
      <c r="Q41" s="90" t="e">
        <f t="shared" si="17"/>
        <v>#DIV/0!</v>
      </c>
      <c r="R41" s="67">
        <f>SUM(R10:R40)</f>
        <v>0</v>
      </c>
      <c r="S41" s="67">
        <f>SUM(S10:S40)</f>
        <v>0</v>
      </c>
      <c r="T41" s="48" t="e">
        <f t="shared" si="7"/>
        <v>#DIV/0!</v>
      </c>
      <c r="U41" s="135">
        <f>SUM(U10:U40)</f>
        <v>0</v>
      </c>
      <c r="V41" s="90" t="e">
        <f t="shared" si="18"/>
        <v>#DIV/0!</v>
      </c>
      <c r="W41" s="67">
        <f>SUM(W10:W40)</f>
        <v>0</v>
      </c>
      <c r="X41" s="67">
        <f>SUM(X10:X40)</f>
        <v>0</v>
      </c>
      <c r="Y41" s="48" t="e">
        <f t="shared" si="16"/>
        <v>#DIV/0!</v>
      </c>
      <c r="Z41" s="135">
        <f>SUM(Z10:Z40)</f>
        <v>0</v>
      </c>
      <c r="AA41" s="90" t="e">
        <f t="shared" si="10"/>
        <v>#DIV/0!</v>
      </c>
      <c r="AB41" s="67">
        <f>SUM(AB10:AB40)</f>
        <v>0</v>
      </c>
      <c r="AC41" s="67">
        <f>SUM(AC10:AC40)</f>
        <v>0</v>
      </c>
      <c r="AD41" s="48" t="e">
        <f>AC41/AB41</f>
        <v>#DIV/0!</v>
      </c>
      <c r="AE41" s="67">
        <f t="shared" si="13"/>
        <v>0</v>
      </c>
      <c r="AF41" s="90" t="e">
        <f>AE41/AC41</f>
        <v>#DIV/0!</v>
      </c>
    </row>
    <row r="42" spans="1:32" s="115" customFormat="1" ht="30" customHeight="1">
      <c r="A42" s="321" t="s">
        <v>47</v>
      </c>
      <c r="B42" s="321"/>
      <c r="C42" s="49"/>
      <c r="D42" s="49">
        <f>D9/D7</f>
        <v>0</v>
      </c>
      <c r="E42" s="49"/>
      <c r="F42" s="49">
        <f>F9/F7</f>
        <v>0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>
        <f>S9/S7</f>
        <v>0</v>
      </c>
      <c r="T42" s="49"/>
      <c r="U42" s="49">
        <f>U9/U7</f>
        <v>0</v>
      </c>
      <c r="V42" s="49"/>
      <c r="W42" s="49"/>
      <c r="X42" s="49" t="e">
        <f>X9/X7</f>
        <v>#DIV/0!</v>
      </c>
      <c r="Y42" s="49"/>
      <c r="Z42" s="49" t="e">
        <f>Z9/Z7</f>
        <v>#DIV/0!</v>
      </c>
      <c r="AA42" s="49"/>
      <c r="AB42" s="49"/>
      <c r="AC42" s="49">
        <f>AC9/AC7</f>
        <v>0</v>
      </c>
      <c r="AD42" s="49"/>
      <c r="AE42" s="49">
        <f>AE9/AE7</f>
        <v>0</v>
      </c>
      <c r="AF42" s="49"/>
    </row>
    <row r="44" spans="1:32" ht="15">
      <c r="B44" s="17"/>
      <c r="C44" s="20"/>
      <c r="D44" s="20"/>
      <c r="E44" s="21"/>
      <c r="F44" s="137"/>
      <c r="G44" s="91"/>
      <c r="H44" s="20"/>
      <c r="I44" s="20"/>
      <c r="J44" s="21"/>
      <c r="K44" s="137"/>
      <c r="L44" s="91"/>
      <c r="M44" s="20"/>
      <c r="N44" s="20"/>
      <c r="O44" s="21"/>
      <c r="P44" s="137"/>
      <c r="Q44" s="91"/>
      <c r="R44" s="20"/>
      <c r="S44" s="20"/>
      <c r="T44" s="21"/>
      <c r="U44" s="137"/>
      <c r="V44" s="91"/>
      <c r="W44" s="20"/>
      <c r="X44" s="20"/>
      <c r="Y44" s="21"/>
      <c r="Z44" s="137"/>
      <c r="AA44" s="91"/>
      <c r="AE44" s="20"/>
      <c r="AF44" s="91"/>
    </row>
    <row r="45" spans="1:32" ht="15">
      <c r="B45" s="17"/>
      <c r="C45" s="20"/>
      <c r="D45" s="20"/>
      <c r="E45" s="21"/>
      <c r="F45" s="137"/>
      <c r="G45" s="91"/>
      <c r="H45" s="20"/>
      <c r="I45" s="20"/>
      <c r="J45" s="21"/>
      <c r="K45" s="137"/>
      <c r="L45" s="91"/>
      <c r="M45" s="20"/>
      <c r="N45" s="20"/>
      <c r="O45" s="21"/>
      <c r="P45" s="137"/>
      <c r="Q45" s="91"/>
      <c r="R45" s="20"/>
      <c r="S45" s="20"/>
      <c r="T45" s="21"/>
      <c r="U45" s="137"/>
      <c r="V45" s="91"/>
      <c r="W45" s="20"/>
      <c r="X45" s="20"/>
      <c r="Y45" s="21"/>
      <c r="Z45" s="137"/>
      <c r="AA45" s="91"/>
      <c r="AE45" s="20"/>
      <c r="AF45" s="91"/>
    </row>
    <row r="46" spans="1:32" ht="15">
      <c r="B46" s="17"/>
      <c r="C46" s="20"/>
      <c r="D46" s="20"/>
      <c r="E46" s="21"/>
      <c r="F46" s="137"/>
      <c r="G46" s="91"/>
      <c r="H46" s="20"/>
      <c r="I46" s="20"/>
      <c r="J46" s="21"/>
      <c r="K46" s="137"/>
      <c r="L46" s="91"/>
      <c r="M46" s="20"/>
      <c r="N46" s="20"/>
      <c r="O46" s="21"/>
      <c r="P46" s="137"/>
      <c r="Q46" s="91"/>
      <c r="R46" s="20"/>
      <c r="S46" s="20"/>
      <c r="T46" s="21"/>
      <c r="U46" s="137"/>
      <c r="V46" s="91"/>
      <c r="W46" s="20"/>
      <c r="X46" s="20"/>
      <c r="Y46" s="21"/>
      <c r="Z46" s="137"/>
      <c r="AA46" s="91"/>
      <c r="AE46" s="20"/>
      <c r="AF46" s="91"/>
    </row>
    <row r="47" spans="1:32" ht="15">
      <c r="B47" s="17"/>
      <c r="C47" s="20"/>
      <c r="D47" s="20"/>
      <c r="E47" s="21"/>
      <c r="F47" s="137"/>
      <c r="G47" s="91"/>
      <c r="H47" s="20"/>
      <c r="I47" s="20"/>
      <c r="J47" s="21"/>
      <c r="K47" s="137"/>
      <c r="L47" s="91"/>
      <c r="M47" s="20"/>
      <c r="N47" s="20"/>
      <c r="O47" s="21"/>
      <c r="P47" s="137"/>
      <c r="Q47" s="91"/>
      <c r="R47" s="20"/>
      <c r="S47" s="20"/>
      <c r="T47" s="21"/>
      <c r="U47" s="137"/>
      <c r="V47" s="91"/>
      <c r="W47" s="20"/>
      <c r="X47" s="20"/>
      <c r="Y47" s="21"/>
      <c r="Z47" s="137"/>
      <c r="AA47" s="91"/>
      <c r="AE47" s="20"/>
      <c r="AF47" s="91"/>
    </row>
    <row r="48" spans="1:32" ht="15">
      <c r="B48" s="17"/>
      <c r="C48" s="20"/>
      <c r="D48" s="20"/>
      <c r="E48" s="21"/>
      <c r="F48" s="137"/>
      <c r="G48" s="91"/>
      <c r="H48" s="20"/>
      <c r="I48" s="20"/>
      <c r="J48" s="21"/>
      <c r="K48" s="137"/>
      <c r="L48" s="91"/>
      <c r="M48" s="20"/>
      <c r="N48" s="20"/>
      <c r="O48" s="21"/>
      <c r="P48" s="137"/>
      <c r="Q48" s="91"/>
      <c r="R48" s="20"/>
      <c r="S48" s="20"/>
      <c r="T48" s="21"/>
      <c r="U48" s="137"/>
      <c r="V48" s="91"/>
      <c r="W48" s="20"/>
      <c r="X48" s="20"/>
      <c r="Y48" s="21"/>
      <c r="Z48" s="137"/>
      <c r="AA48" s="91"/>
      <c r="AE48" s="20"/>
      <c r="AF48" s="91"/>
    </row>
  </sheetData>
  <mergeCells count="26">
    <mergeCell ref="A42:B42"/>
    <mergeCell ref="A4:B4"/>
    <mergeCell ref="C4:G4"/>
    <mergeCell ref="H4:L4"/>
    <mergeCell ref="W4:AA4"/>
    <mergeCell ref="A6:B6"/>
    <mergeCell ref="A7:B7"/>
    <mergeCell ref="A8:B8"/>
    <mergeCell ref="A9:B9"/>
    <mergeCell ref="A41:B41"/>
    <mergeCell ref="AB4:AF4"/>
    <mergeCell ref="A5:B5"/>
    <mergeCell ref="AB5:AF5"/>
    <mergeCell ref="A1:B1"/>
    <mergeCell ref="C1:AF1"/>
    <mergeCell ref="A2:B2"/>
    <mergeCell ref="C2:AF2"/>
    <mergeCell ref="A3:B3"/>
    <mergeCell ref="C3:G3"/>
    <mergeCell ref="H3:L3"/>
    <mergeCell ref="W3:AA3"/>
    <mergeCell ref="AB3:AF3"/>
    <mergeCell ref="M3:Q3"/>
    <mergeCell ref="M4:Q4"/>
    <mergeCell ref="R3:V3"/>
    <mergeCell ref="R4:V4"/>
  </mergeCells>
  <phoneticPr fontId="3" type="noConversion"/>
  <conditionalFormatting sqref="L9 G9 J9 E9 AA9 Y9">
    <cfRule type="cellIs" dxfId="370" priority="13" stopIfTrue="1" operator="lessThan">
      <formula>E7</formula>
    </cfRule>
  </conditionalFormatting>
  <conditionalFormatting sqref="D9 I9 X9">
    <cfRule type="cellIs" dxfId="369" priority="15" stopIfTrue="1" operator="lessThan">
      <formula>D7</formula>
    </cfRule>
  </conditionalFormatting>
  <conditionalFormatting sqref="L41 AD41 G41 E41 AF41 J41 AA41 Y41">
    <cfRule type="cellIs" dxfId="368" priority="16" stopIfTrue="1" operator="lessThanOrEqual">
      <formula>E7</formula>
    </cfRule>
  </conditionalFormatting>
  <conditionalFormatting sqref="C41:D41 H41:I41 K41 AB41:AC41 F41 AE41 W41:X41 Z41">
    <cfRule type="cellIs" dxfId="367" priority="17" stopIfTrue="1" operator="lessThan">
      <formula>C7</formula>
    </cfRule>
  </conditionalFormatting>
  <conditionalFormatting sqref="C42:L42 W42:AF42">
    <cfRule type="cellIs" dxfId="366" priority="18" stopIfTrue="1" operator="lessThan">
      <formula>1</formula>
    </cfRule>
  </conditionalFormatting>
  <conditionalFormatting sqref="AB9">
    <cfRule type="cellIs" dxfId="365" priority="19" stopIfTrue="1" operator="lessThan">
      <formula>#REF!</formula>
    </cfRule>
  </conditionalFormatting>
  <conditionalFormatting sqref="AC9:AF9">
    <cfRule type="cellIs" dxfId="364" priority="14" stopIfTrue="1" operator="lessThan">
      <formula>AC7</formula>
    </cfRule>
  </conditionalFormatting>
  <conditionalFormatting sqref="C9:D9 F9 H9:I9 K9 W9:X9 Z9">
    <cfRule type="cellIs" dxfId="363" priority="20" stopIfTrue="1" operator="lessThan">
      <formula>C8</formula>
    </cfRule>
  </conditionalFormatting>
  <conditionalFormatting sqref="Q9 O9">
    <cfRule type="cellIs" dxfId="362" priority="7" stopIfTrue="1" operator="lessThan">
      <formula>O7</formula>
    </cfRule>
  </conditionalFormatting>
  <conditionalFormatting sqref="N9">
    <cfRule type="cellIs" dxfId="361" priority="8" stopIfTrue="1" operator="lessThan">
      <formula>N7</formula>
    </cfRule>
  </conditionalFormatting>
  <conditionalFormatting sqref="Q41 O41">
    <cfRule type="cellIs" dxfId="360" priority="9" stopIfTrue="1" operator="lessThanOrEqual">
      <formula>O7</formula>
    </cfRule>
  </conditionalFormatting>
  <conditionalFormatting sqref="M41:N41 P41">
    <cfRule type="cellIs" dxfId="359" priority="10" stopIfTrue="1" operator="lessThan">
      <formula>M7</formula>
    </cfRule>
  </conditionalFormatting>
  <conditionalFormatting sqref="M42:Q42">
    <cfRule type="cellIs" dxfId="358" priority="11" stopIfTrue="1" operator="lessThan">
      <formula>1</formula>
    </cfRule>
  </conditionalFormatting>
  <conditionalFormatting sqref="M9:N9 P9">
    <cfRule type="cellIs" dxfId="357" priority="12" stopIfTrue="1" operator="lessThan">
      <formula>M8</formula>
    </cfRule>
  </conditionalFormatting>
  <conditionalFormatting sqref="V9 T9">
    <cfRule type="cellIs" dxfId="356" priority="1" stopIfTrue="1" operator="lessThan">
      <formula>T7</formula>
    </cfRule>
  </conditionalFormatting>
  <conditionalFormatting sqref="S9">
    <cfRule type="cellIs" dxfId="355" priority="2" stopIfTrue="1" operator="lessThan">
      <formula>S7</formula>
    </cfRule>
  </conditionalFormatting>
  <conditionalFormatting sqref="V41 T41">
    <cfRule type="cellIs" dxfId="354" priority="3" stopIfTrue="1" operator="lessThanOrEqual">
      <formula>T7</formula>
    </cfRule>
  </conditionalFormatting>
  <conditionalFormatting sqref="R41:S41 U41">
    <cfRule type="cellIs" dxfId="353" priority="4" stopIfTrue="1" operator="lessThan">
      <formula>R7</formula>
    </cfRule>
  </conditionalFormatting>
  <conditionalFormatting sqref="R42:V42">
    <cfRule type="cellIs" dxfId="352" priority="5" stopIfTrue="1" operator="lessThan">
      <formula>1</formula>
    </cfRule>
  </conditionalFormatting>
  <conditionalFormatting sqref="R9:S9 U9">
    <cfRule type="cellIs" dxfId="351" priority="6" stopIfTrue="1" operator="lessThan">
      <formula>R8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09"/>
  <sheetViews>
    <sheetView zoomScale="70" workbookViewId="0">
      <pane xSplit="2" ySplit="9" topLeftCell="C10" activePane="bottomRight" state="frozen"/>
      <selection activeCell="C6" sqref="C6"/>
      <selection pane="topRight" activeCell="C6" sqref="C6"/>
      <selection pane="bottomLeft" activeCell="C6" sqref="C6"/>
      <selection pane="bottomRight" activeCell="C6" sqref="C6"/>
    </sheetView>
  </sheetViews>
  <sheetFormatPr defaultColWidth="12.3984375" defaultRowHeight="13.5"/>
  <cols>
    <col min="1" max="2" width="12.3984375" style="12" customWidth="1"/>
    <col min="3" max="3" width="17.265625" style="22" customWidth="1"/>
    <col min="4" max="4" width="12.86328125" style="22" bestFit="1" customWidth="1"/>
    <col min="5" max="5" width="10" style="22" customWidth="1"/>
    <col min="6" max="6" width="12.3984375" style="23" customWidth="1"/>
    <col min="7" max="7" width="12.3984375" style="22" customWidth="1"/>
    <col min="8" max="8" width="10.265625" style="22" customWidth="1"/>
    <col min="9" max="9" width="17.59765625" style="22" hidden="1" customWidth="1"/>
    <col min="10" max="10" width="12.86328125" style="22" hidden="1" customWidth="1"/>
    <col min="11" max="11" width="8.73046875" style="22" hidden="1" customWidth="1"/>
    <col min="12" max="12" width="12.3984375" style="23" hidden="1" customWidth="1"/>
    <col min="13" max="13" width="12.3984375" style="22" hidden="1" customWidth="1"/>
    <col min="14" max="14" width="11.46484375" style="22" hidden="1" customWidth="1"/>
    <col min="15" max="15" width="17.59765625" style="22" hidden="1" customWidth="1"/>
    <col min="16" max="16" width="12.86328125" style="22" hidden="1" customWidth="1"/>
    <col min="17" max="17" width="8.73046875" style="22" hidden="1" customWidth="1"/>
    <col min="18" max="18" width="12.3984375" style="23" hidden="1" customWidth="1"/>
    <col min="19" max="19" width="12.3984375" style="22" hidden="1" customWidth="1"/>
    <col min="20" max="20" width="11.46484375" style="22" hidden="1" customWidth="1"/>
    <col min="21" max="21" width="12.3984375" style="92" hidden="1" customWidth="1"/>
    <col min="22" max="22" width="17.59765625" style="22" hidden="1" customWidth="1"/>
    <col min="23" max="23" width="12.86328125" style="22" hidden="1" customWidth="1"/>
    <col min="24" max="24" width="8.73046875" style="22" hidden="1" customWidth="1"/>
    <col min="25" max="25" width="12.3984375" style="23" hidden="1" customWidth="1"/>
    <col min="26" max="26" width="12.3984375" style="22" hidden="1" customWidth="1"/>
    <col min="27" max="27" width="11.46484375" style="22" hidden="1" customWidth="1"/>
    <col min="28" max="28" width="12.3984375" style="92" hidden="1" customWidth="1"/>
    <col min="29" max="29" width="17.59765625" style="22" hidden="1" customWidth="1"/>
    <col min="30" max="30" width="12.86328125" style="22" hidden="1" customWidth="1"/>
    <col min="31" max="31" width="8.73046875" style="22" hidden="1" customWidth="1"/>
    <col min="32" max="32" width="12.3984375" style="23" hidden="1" customWidth="1"/>
    <col min="33" max="33" width="12.3984375" style="22" hidden="1" customWidth="1"/>
    <col min="34" max="34" width="11.46484375" style="22" hidden="1" customWidth="1"/>
    <col min="35" max="35" width="12.3984375" style="92" hidden="1" customWidth="1"/>
    <col min="36" max="36" width="17.59765625" style="22" hidden="1" customWidth="1"/>
    <col min="37" max="37" width="12.86328125" style="22" hidden="1" customWidth="1"/>
    <col min="38" max="38" width="8.73046875" style="22" hidden="1" customWidth="1"/>
    <col min="39" max="39" width="12.3984375" style="23" hidden="1" customWidth="1"/>
    <col min="40" max="40" width="12.3984375" style="22" hidden="1" customWidth="1"/>
    <col min="41" max="41" width="11.46484375" style="22" hidden="1" customWidth="1"/>
    <col min="42" max="43" width="12.3984375" style="92" hidden="1" customWidth="1"/>
    <col min="44" max="44" width="17.59765625" style="22" hidden="1" customWidth="1"/>
    <col min="45" max="45" width="12.86328125" style="22" hidden="1" customWidth="1"/>
    <col min="46" max="46" width="8.73046875" style="22" hidden="1" customWidth="1"/>
    <col min="47" max="47" width="12.3984375" style="23" hidden="1" customWidth="1"/>
    <col min="48" max="48" width="12.3984375" style="22" hidden="1" customWidth="1"/>
    <col min="49" max="49" width="11.46484375" style="22" hidden="1" customWidth="1"/>
    <col min="50" max="51" width="12.3984375" style="92" hidden="1" customWidth="1"/>
    <col min="52" max="52" width="18.59765625" style="22" customWidth="1"/>
    <col min="53" max="53" width="12.3984375" style="22" customWidth="1"/>
    <col min="54" max="54" width="9.1328125" style="22" customWidth="1"/>
    <col min="55" max="55" width="12.3984375" style="23" customWidth="1"/>
    <col min="56" max="56" width="15.3984375" style="22" customWidth="1"/>
    <col min="57" max="57" width="9.46484375" style="22" customWidth="1"/>
    <col min="58" max="58" width="12.3984375" style="92" hidden="1" customWidth="1"/>
    <col min="59" max="60" width="0" style="12" hidden="1" customWidth="1"/>
    <col min="61" max="293" width="12.3984375" style="12"/>
    <col min="294" max="295" width="12.3984375" style="12" customWidth="1"/>
    <col min="296" max="296" width="23.3984375" style="12" bestFit="1" customWidth="1"/>
    <col min="297" max="297" width="12.86328125" style="12" bestFit="1" customWidth="1"/>
    <col min="298" max="300" width="12.3984375" style="12" customWidth="1"/>
    <col min="301" max="301" width="23.3984375" style="12" bestFit="1" customWidth="1"/>
    <col min="302" max="302" width="12.86328125" style="12" bestFit="1" customWidth="1"/>
    <col min="303" max="305" width="12.3984375" style="12" customWidth="1"/>
    <col min="306" max="306" width="23.3984375" style="12" bestFit="1" customWidth="1"/>
    <col min="307" max="307" width="12.86328125" style="12" bestFit="1" customWidth="1"/>
    <col min="308" max="310" width="12.3984375" style="12" customWidth="1"/>
    <col min="311" max="311" width="18.59765625" style="12" customWidth="1"/>
    <col min="312" max="313" width="12.3984375" style="12" customWidth="1"/>
    <col min="314" max="314" width="15.3984375" style="12" customWidth="1"/>
    <col min="315" max="315" width="12.3984375" style="12" customWidth="1"/>
    <col min="316" max="549" width="12.3984375" style="12"/>
    <col min="550" max="551" width="12.3984375" style="12" customWidth="1"/>
    <col min="552" max="552" width="23.3984375" style="12" bestFit="1" customWidth="1"/>
    <col min="553" max="553" width="12.86328125" style="12" bestFit="1" customWidth="1"/>
    <col min="554" max="556" width="12.3984375" style="12" customWidth="1"/>
    <col min="557" max="557" width="23.3984375" style="12" bestFit="1" customWidth="1"/>
    <col min="558" max="558" width="12.86328125" style="12" bestFit="1" customWidth="1"/>
    <col min="559" max="561" width="12.3984375" style="12" customWidth="1"/>
    <col min="562" max="562" width="23.3984375" style="12" bestFit="1" customWidth="1"/>
    <col min="563" max="563" width="12.86328125" style="12" bestFit="1" customWidth="1"/>
    <col min="564" max="566" width="12.3984375" style="12" customWidth="1"/>
    <col min="567" max="567" width="18.59765625" style="12" customWidth="1"/>
    <col min="568" max="569" width="12.3984375" style="12" customWidth="1"/>
    <col min="570" max="570" width="15.3984375" style="12" customWidth="1"/>
    <col min="571" max="571" width="12.3984375" style="12" customWidth="1"/>
    <col min="572" max="805" width="12.3984375" style="12"/>
    <col min="806" max="807" width="12.3984375" style="12" customWidth="1"/>
    <col min="808" max="808" width="23.3984375" style="12" bestFit="1" customWidth="1"/>
    <col min="809" max="809" width="12.86328125" style="12" bestFit="1" customWidth="1"/>
    <col min="810" max="812" width="12.3984375" style="12" customWidth="1"/>
    <col min="813" max="813" width="23.3984375" style="12" bestFit="1" customWidth="1"/>
    <col min="814" max="814" width="12.86328125" style="12" bestFit="1" customWidth="1"/>
    <col min="815" max="817" width="12.3984375" style="12" customWidth="1"/>
    <col min="818" max="818" width="23.3984375" style="12" bestFit="1" customWidth="1"/>
    <col min="819" max="819" width="12.86328125" style="12" bestFit="1" customWidth="1"/>
    <col min="820" max="822" width="12.3984375" style="12" customWidth="1"/>
    <col min="823" max="823" width="18.59765625" style="12" customWidth="1"/>
    <col min="824" max="825" width="12.3984375" style="12" customWidth="1"/>
    <col min="826" max="826" width="15.3984375" style="12" customWidth="1"/>
    <col min="827" max="827" width="12.3984375" style="12" customWidth="1"/>
    <col min="828" max="1061" width="12.3984375" style="12"/>
    <col min="1062" max="1063" width="12.3984375" style="12" customWidth="1"/>
    <col min="1064" max="1064" width="23.3984375" style="12" bestFit="1" customWidth="1"/>
    <col min="1065" max="1065" width="12.86328125" style="12" bestFit="1" customWidth="1"/>
    <col min="1066" max="1068" width="12.3984375" style="12" customWidth="1"/>
    <col min="1069" max="1069" width="23.3984375" style="12" bestFit="1" customWidth="1"/>
    <col min="1070" max="1070" width="12.86328125" style="12" bestFit="1" customWidth="1"/>
    <col min="1071" max="1073" width="12.3984375" style="12" customWidth="1"/>
    <col min="1074" max="1074" width="23.3984375" style="12" bestFit="1" customWidth="1"/>
    <col min="1075" max="1075" width="12.86328125" style="12" bestFit="1" customWidth="1"/>
    <col min="1076" max="1078" width="12.3984375" style="12" customWidth="1"/>
    <col min="1079" max="1079" width="18.59765625" style="12" customWidth="1"/>
    <col min="1080" max="1081" width="12.3984375" style="12" customWidth="1"/>
    <col min="1082" max="1082" width="15.3984375" style="12" customWidth="1"/>
    <col min="1083" max="1083" width="12.3984375" style="12" customWidth="1"/>
    <col min="1084" max="1317" width="12.3984375" style="12"/>
    <col min="1318" max="1319" width="12.3984375" style="12" customWidth="1"/>
    <col min="1320" max="1320" width="23.3984375" style="12" bestFit="1" customWidth="1"/>
    <col min="1321" max="1321" width="12.86328125" style="12" bestFit="1" customWidth="1"/>
    <col min="1322" max="1324" width="12.3984375" style="12" customWidth="1"/>
    <col min="1325" max="1325" width="23.3984375" style="12" bestFit="1" customWidth="1"/>
    <col min="1326" max="1326" width="12.86328125" style="12" bestFit="1" customWidth="1"/>
    <col min="1327" max="1329" width="12.3984375" style="12" customWidth="1"/>
    <col min="1330" max="1330" width="23.3984375" style="12" bestFit="1" customWidth="1"/>
    <col min="1331" max="1331" width="12.86328125" style="12" bestFit="1" customWidth="1"/>
    <col min="1332" max="1334" width="12.3984375" style="12" customWidth="1"/>
    <col min="1335" max="1335" width="18.59765625" style="12" customWidth="1"/>
    <col min="1336" max="1337" width="12.3984375" style="12" customWidth="1"/>
    <col min="1338" max="1338" width="15.3984375" style="12" customWidth="1"/>
    <col min="1339" max="1339" width="12.3984375" style="12" customWidth="1"/>
    <col min="1340" max="1573" width="12.3984375" style="12"/>
    <col min="1574" max="1575" width="12.3984375" style="12" customWidth="1"/>
    <col min="1576" max="1576" width="23.3984375" style="12" bestFit="1" customWidth="1"/>
    <col min="1577" max="1577" width="12.86328125" style="12" bestFit="1" customWidth="1"/>
    <col min="1578" max="1580" width="12.3984375" style="12" customWidth="1"/>
    <col min="1581" max="1581" width="23.3984375" style="12" bestFit="1" customWidth="1"/>
    <col min="1582" max="1582" width="12.86328125" style="12" bestFit="1" customWidth="1"/>
    <col min="1583" max="1585" width="12.3984375" style="12" customWidth="1"/>
    <col min="1586" max="1586" width="23.3984375" style="12" bestFit="1" customWidth="1"/>
    <col min="1587" max="1587" width="12.86328125" style="12" bestFit="1" customWidth="1"/>
    <col min="1588" max="1590" width="12.3984375" style="12" customWidth="1"/>
    <col min="1591" max="1591" width="18.59765625" style="12" customWidth="1"/>
    <col min="1592" max="1593" width="12.3984375" style="12" customWidth="1"/>
    <col min="1594" max="1594" width="15.3984375" style="12" customWidth="1"/>
    <col min="1595" max="1595" width="12.3984375" style="12" customWidth="1"/>
    <col min="1596" max="1829" width="12.3984375" style="12"/>
    <col min="1830" max="1831" width="12.3984375" style="12" customWidth="1"/>
    <col min="1832" max="1832" width="23.3984375" style="12" bestFit="1" customWidth="1"/>
    <col min="1833" max="1833" width="12.86328125" style="12" bestFit="1" customWidth="1"/>
    <col min="1834" max="1836" width="12.3984375" style="12" customWidth="1"/>
    <col min="1837" max="1837" width="23.3984375" style="12" bestFit="1" customWidth="1"/>
    <col min="1838" max="1838" width="12.86328125" style="12" bestFit="1" customWidth="1"/>
    <col min="1839" max="1841" width="12.3984375" style="12" customWidth="1"/>
    <col min="1842" max="1842" width="23.3984375" style="12" bestFit="1" customWidth="1"/>
    <col min="1843" max="1843" width="12.86328125" style="12" bestFit="1" customWidth="1"/>
    <col min="1844" max="1846" width="12.3984375" style="12" customWidth="1"/>
    <col min="1847" max="1847" width="18.59765625" style="12" customWidth="1"/>
    <col min="1848" max="1849" width="12.3984375" style="12" customWidth="1"/>
    <col min="1850" max="1850" width="15.3984375" style="12" customWidth="1"/>
    <col min="1851" max="1851" width="12.3984375" style="12" customWidth="1"/>
    <col min="1852" max="2085" width="12.3984375" style="12"/>
    <col min="2086" max="2087" width="12.3984375" style="12" customWidth="1"/>
    <col min="2088" max="2088" width="23.3984375" style="12" bestFit="1" customWidth="1"/>
    <col min="2089" max="2089" width="12.86328125" style="12" bestFit="1" customWidth="1"/>
    <col min="2090" max="2092" width="12.3984375" style="12" customWidth="1"/>
    <col min="2093" max="2093" width="23.3984375" style="12" bestFit="1" customWidth="1"/>
    <col min="2094" max="2094" width="12.86328125" style="12" bestFit="1" customWidth="1"/>
    <col min="2095" max="2097" width="12.3984375" style="12" customWidth="1"/>
    <col min="2098" max="2098" width="23.3984375" style="12" bestFit="1" customWidth="1"/>
    <col min="2099" max="2099" width="12.86328125" style="12" bestFit="1" customWidth="1"/>
    <col min="2100" max="2102" width="12.3984375" style="12" customWidth="1"/>
    <col min="2103" max="2103" width="18.59765625" style="12" customWidth="1"/>
    <col min="2104" max="2105" width="12.3984375" style="12" customWidth="1"/>
    <col min="2106" max="2106" width="15.3984375" style="12" customWidth="1"/>
    <col min="2107" max="2107" width="12.3984375" style="12" customWidth="1"/>
    <col min="2108" max="2341" width="12.3984375" style="12"/>
    <col min="2342" max="2343" width="12.3984375" style="12" customWidth="1"/>
    <col min="2344" max="2344" width="23.3984375" style="12" bestFit="1" customWidth="1"/>
    <col min="2345" max="2345" width="12.86328125" style="12" bestFit="1" customWidth="1"/>
    <col min="2346" max="2348" width="12.3984375" style="12" customWidth="1"/>
    <col min="2349" max="2349" width="23.3984375" style="12" bestFit="1" customWidth="1"/>
    <col min="2350" max="2350" width="12.86328125" style="12" bestFit="1" customWidth="1"/>
    <col min="2351" max="2353" width="12.3984375" style="12" customWidth="1"/>
    <col min="2354" max="2354" width="23.3984375" style="12" bestFit="1" customWidth="1"/>
    <col min="2355" max="2355" width="12.86328125" style="12" bestFit="1" customWidth="1"/>
    <col min="2356" max="2358" width="12.3984375" style="12" customWidth="1"/>
    <col min="2359" max="2359" width="18.59765625" style="12" customWidth="1"/>
    <col min="2360" max="2361" width="12.3984375" style="12" customWidth="1"/>
    <col min="2362" max="2362" width="15.3984375" style="12" customWidth="1"/>
    <col min="2363" max="2363" width="12.3984375" style="12" customWidth="1"/>
    <col min="2364" max="2597" width="12.3984375" style="12"/>
    <col min="2598" max="2599" width="12.3984375" style="12" customWidth="1"/>
    <col min="2600" max="2600" width="23.3984375" style="12" bestFit="1" customWidth="1"/>
    <col min="2601" max="2601" width="12.86328125" style="12" bestFit="1" customWidth="1"/>
    <col min="2602" max="2604" width="12.3984375" style="12" customWidth="1"/>
    <col min="2605" max="2605" width="23.3984375" style="12" bestFit="1" customWidth="1"/>
    <col min="2606" max="2606" width="12.86328125" style="12" bestFit="1" customWidth="1"/>
    <col min="2607" max="2609" width="12.3984375" style="12" customWidth="1"/>
    <col min="2610" max="2610" width="23.3984375" style="12" bestFit="1" customWidth="1"/>
    <col min="2611" max="2611" width="12.86328125" style="12" bestFit="1" customWidth="1"/>
    <col min="2612" max="2614" width="12.3984375" style="12" customWidth="1"/>
    <col min="2615" max="2615" width="18.59765625" style="12" customWidth="1"/>
    <col min="2616" max="2617" width="12.3984375" style="12" customWidth="1"/>
    <col min="2618" max="2618" width="15.3984375" style="12" customWidth="1"/>
    <col min="2619" max="2619" width="12.3984375" style="12" customWidth="1"/>
    <col min="2620" max="2853" width="12.3984375" style="12"/>
    <col min="2854" max="2855" width="12.3984375" style="12" customWidth="1"/>
    <col min="2856" max="2856" width="23.3984375" style="12" bestFit="1" customWidth="1"/>
    <col min="2857" max="2857" width="12.86328125" style="12" bestFit="1" customWidth="1"/>
    <col min="2858" max="2860" width="12.3984375" style="12" customWidth="1"/>
    <col min="2861" max="2861" width="23.3984375" style="12" bestFit="1" customWidth="1"/>
    <col min="2862" max="2862" width="12.86328125" style="12" bestFit="1" customWidth="1"/>
    <col min="2863" max="2865" width="12.3984375" style="12" customWidth="1"/>
    <col min="2866" max="2866" width="23.3984375" style="12" bestFit="1" customWidth="1"/>
    <col min="2867" max="2867" width="12.86328125" style="12" bestFit="1" customWidth="1"/>
    <col min="2868" max="2870" width="12.3984375" style="12" customWidth="1"/>
    <col min="2871" max="2871" width="18.59765625" style="12" customWidth="1"/>
    <col min="2872" max="2873" width="12.3984375" style="12" customWidth="1"/>
    <col min="2874" max="2874" width="15.3984375" style="12" customWidth="1"/>
    <col min="2875" max="2875" width="12.3984375" style="12" customWidth="1"/>
    <col min="2876" max="3109" width="12.3984375" style="12"/>
    <col min="3110" max="3111" width="12.3984375" style="12" customWidth="1"/>
    <col min="3112" max="3112" width="23.3984375" style="12" bestFit="1" customWidth="1"/>
    <col min="3113" max="3113" width="12.86328125" style="12" bestFit="1" customWidth="1"/>
    <col min="3114" max="3116" width="12.3984375" style="12" customWidth="1"/>
    <col min="3117" max="3117" width="23.3984375" style="12" bestFit="1" customWidth="1"/>
    <col min="3118" max="3118" width="12.86328125" style="12" bestFit="1" customWidth="1"/>
    <col min="3119" max="3121" width="12.3984375" style="12" customWidth="1"/>
    <col min="3122" max="3122" width="23.3984375" style="12" bestFit="1" customWidth="1"/>
    <col min="3123" max="3123" width="12.86328125" style="12" bestFit="1" customWidth="1"/>
    <col min="3124" max="3126" width="12.3984375" style="12" customWidth="1"/>
    <col min="3127" max="3127" width="18.59765625" style="12" customWidth="1"/>
    <col min="3128" max="3129" width="12.3984375" style="12" customWidth="1"/>
    <col min="3130" max="3130" width="15.3984375" style="12" customWidth="1"/>
    <col min="3131" max="3131" width="12.3984375" style="12" customWidth="1"/>
    <col min="3132" max="3365" width="12.3984375" style="12"/>
    <col min="3366" max="3367" width="12.3984375" style="12" customWidth="1"/>
    <col min="3368" max="3368" width="23.3984375" style="12" bestFit="1" customWidth="1"/>
    <col min="3369" max="3369" width="12.86328125" style="12" bestFit="1" customWidth="1"/>
    <col min="3370" max="3372" width="12.3984375" style="12" customWidth="1"/>
    <col min="3373" max="3373" width="23.3984375" style="12" bestFit="1" customWidth="1"/>
    <col min="3374" max="3374" width="12.86328125" style="12" bestFit="1" customWidth="1"/>
    <col min="3375" max="3377" width="12.3984375" style="12" customWidth="1"/>
    <col min="3378" max="3378" width="23.3984375" style="12" bestFit="1" customWidth="1"/>
    <col min="3379" max="3379" width="12.86328125" style="12" bestFit="1" customWidth="1"/>
    <col min="3380" max="3382" width="12.3984375" style="12" customWidth="1"/>
    <col min="3383" max="3383" width="18.59765625" style="12" customWidth="1"/>
    <col min="3384" max="3385" width="12.3984375" style="12" customWidth="1"/>
    <col min="3386" max="3386" width="15.3984375" style="12" customWidth="1"/>
    <col min="3387" max="3387" width="12.3984375" style="12" customWidth="1"/>
    <col min="3388" max="3621" width="12.3984375" style="12"/>
    <col min="3622" max="3623" width="12.3984375" style="12" customWidth="1"/>
    <col min="3624" max="3624" width="23.3984375" style="12" bestFit="1" customWidth="1"/>
    <col min="3625" max="3625" width="12.86328125" style="12" bestFit="1" customWidth="1"/>
    <col min="3626" max="3628" width="12.3984375" style="12" customWidth="1"/>
    <col min="3629" max="3629" width="23.3984375" style="12" bestFit="1" customWidth="1"/>
    <col min="3630" max="3630" width="12.86328125" style="12" bestFit="1" customWidth="1"/>
    <col min="3631" max="3633" width="12.3984375" style="12" customWidth="1"/>
    <col min="3634" max="3634" width="23.3984375" style="12" bestFit="1" customWidth="1"/>
    <col min="3635" max="3635" width="12.86328125" style="12" bestFit="1" customWidth="1"/>
    <col min="3636" max="3638" width="12.3984375" style="12" customWidth="1"/>
    <col min="3639" max="3639" width="18.59765625" style="12" customWidth="1"/>
    <col min="3640" max="3641" width="12.3984375" style="12" customWidth="1"/>
    <col min="3642" max="3642" width="15.3984375" style="12" customWidth="1"/>
    <col min="3643" max="3643" width="12.3984375" style="12" customWidth="1"/>
    <col min="3644" max="3877" width="12.3984375" style="12"/>
    <col min="3878" max="3879" width="12.3984375" style="12" customWidth="1"/>
    <col min="3880" max="3880" width="23.3984375" style="12" bestFit="1" customWidth="1"/>
    <col min="3881" max="3881" width="12.86328125" style="12" bestFit="1" customWidth="1"/>
    <col min="3882" max="3884" width="12.3984375" style="12" customWidth="1"/>
    <col min="3885" max="3885" width="23.3984375" style="12" bestFit="1" customWidth="1"/>
    <col min="3886" max="3886" width="12.86328125" style="12" bestFit="1" customWidth="1"/>
    <col min="3887" max="3889" width="12.3984375" style="12" customWidth="1"/>
    <col min="3890" max="3890" width="23.3984375" style="12" bestFit="1" customWidth="1"/>
    <col min="3891" max="3891" width="12.86328125" style="12" bestFit="1" customWidth="1"/>
    <col min="3892" max="3894" width="12.3984375" style="12" customWidth="1"/>
    <col min="3895" max="3895" width="18.59765625" style="12" customWidth="1"/>
    <col min="3896" max="3897" width="12.3984375" style="12" customWidth="1"/>
    <col min="3898" max="3898" width="15.3984375" style="12" customWidth="1"/>
    <col min="3899" max="3899" width="12.3984375" style="12" customWidth="1"/>
    <col min="3900" max="4133" width="12.3984375" style="12"/>
    <col min="4134" max="4135" width="12.3984375" style="12" customWidth="1"/>
    <col min="4136" max="4136" width="23.3984375" style="12" bestFit="1" customWidth="1"/>
    <col min="4137" max="4137" width="12.86328125" style="12" bestFit="1" customWidth="1"/>
    <col min="4138" max="4140" width="12.3984375" style="12" customWidth="1"/>
    <col min="4141" max="4141" width="23.3984375" style="12" bestFit="1" customWidth="1"/>
    <col min="4142" max="4142" width="12.86328125" style="12" bestFit="1" customWidth="1"/>
    <col min="4143" max="4145" width="12.3984375" style="12" customWidth="1"/>
    <col min="4146" max="4146" width="23.3984375" style="12" bestFit="1" customWidth="1"/>
    <col min="4147" max="4147" width="12.86328125" style="12" bestFit="1" customWidth="1"/>
    <col min="4148" max="4150" width="12.3984375" style="12" customWidth="1"/>
    <col min="4151" max="4151" width="18.59765625" style="12" customWidth="1"/>
    <col min="4152" max="4153" width="12.3984375" style="12" customWidth="1"/>
    <col min="4154" max="4154" width="15.3984375" style="12" customWidth="1"/>
    <col min="4155" max="4155" width="12.3984375" style="12" customWidth="1"/>
    <col min="4156" max="4389" width="12.3984375" style="12"/>
    <col min="4390" max="4391" width="12.3984375" style="12" customWidth="1"/>
    <col min="4392" max="4392" width="23.3984375" style="12" bestFit="1" customWidth="1"/>
    <col min="4393" max="4393" width="12.86328125" style="12" bestFit="1" customWidth="1"/>
    <col min="4394" max="4396" width="12.3984375" style="12" customWidth="1"/>
    <col min="4397" max="4397" width="23.3984375" style="12" bestFit="1" customWidth="1"/>
    <col min="4398" max="4398" width="12.86328125" style="12" bestFit="1" customWidth="1"/>
    <col min="4399" max="4401" width="12.3984375" style="12" customWidth="1"/>
    <col min="4402" max="4402" width="23.3984375" style="12" bestFit="1" customWidth="1"/>
    <col min="4403" max="4403" width="12.86328125" style="12" bestFit="1" customWidth="1"/>
    <col min="4404" max="4406" width="12.3984375" style="12" customWidth="1"/>
    <col min="4407" max="4407" width="18.59765625" style="12" customWidth="1"/>
    <col min="4408" max="4409" width="12.3984375" style="12" customWidth="1"/>
    <col min="4410" max="4410" width="15.3984375" style="12" customWidth="1"/>
    <col min="4411" max="4411" width="12.3984375" style="12" customWidth="1"/>
    <col min="4412" max="4645" width="12.3984375" style="12"/>
    <col min="4646" max="4647" width="12.3984375" style="12" customWidth="1"/>
    <col min="4648" max="4648" width="23.3984375" style="12" bestFit="1" customWidth="1"/>
    <col min="4649" max="4649" width="12.86328125" style="12" bestFit="1" customWidth="1"/>
    <col min="4650" max="4652" width="12.3984375" style="12" customWidth="1"/>
    <col min="4653" max="4653" width="23.3984375" style="12" bestFit="1" customWidth="1"/>
    <col min="4654" max="4654" width="12.86328125" style="12" bestFit="1" customWidth="1"/>
    <col min="4655" max="4657" width="12.3984375" style="12" customWidth="1"/>
    <col min="4658" max="4658" width="23.3984375" style="12" bestFit="1" customWidth="1"/>
    <col min="4659" max="4659" width="12.86328125" style="12" bestFit="1" customWidth="1"/>
    <col min="4660" max="4662" width="12.3984375" style="12" customWidth="1"/>
    <col min="4663" max="4663" width="18.59765625" style="12" customWidth="1"/>
    <col min="4664" max="4665" width="12.3984375" style="12" customWidth="1"/>
    <col min="4666" max="4666" width="15.3984375" style="12" customWidth="1"/>
    <col min="4667" max="4667" width="12.3984375" style="12" customWidth="1"/>
    <col min="4668" max="4901" width="12.3984375" style="12"/>
    <col min="4902" max="4903" width="12.3984375" style="12" customWidth="1"/>
    <col min="4904" max="4904" width="23.3984375" style="12" bestFit="1" customWidth="1"/>
    <col min="4905" max="4905" width="12.86328125" style="12" bestFit="1" customWidth="1"/>
    <col min="4906" max="4908" width="12.3984375" style="12" customWidth="1"/>
    <col min="4909" max="4909" width="23.3984375" style="12" bestFit="1" customWidth="1"/>
    <col min="4910" max="4910" width="12.86328125" style="12" bestFit="1" customWidth="1"/>
    <col min="4911" max="4913" width="12.3984375" style="12" customWidth="1"/>
    <col min="4914" max="4914" width="23.3984375" style="12" bestFit="1" customWidth="1"/>
    <col min="4915" max="4915" width="12.86328125" style="12" bestFit="1" customWidth="1"/>
    <col min="4916" max="4918" width="12.3984375" style="12" customWidth="1"/>
    <col min="4919" max="4919" width="18.59765625" style="12" customWidth="1"/>
    <col min="4920" max="4921" width="12.3984375" style="12" customWidth="1"/>
    <col min="4922" max="4922" width="15.3984375" style="12" customWidth="1"/>
    <col min="4923" max="4923" width="12.3984375" style="12" customWidth="1"/>
    <col min="4924" max="5157" width="12.3984375" style="12"/>
    <col min="5158" max="5159" width="12.3984375" style="12" customWidth="1"/>
    <col min="5160" max="5160" width="23.3984375" style="12" bestFit="1" customWidth="1"/>
    <col min="5161" max="5161" width="12.86328125" style="12" bestFit="1" customWidth="1"/>
    <col min="5162" max="5164" width="12.3984375" style="12" customWidth="1"/>
    <col min="5165" max="5165" width="23.3984375" style="12" bestFit="1" customWidth="1"/>
    <col min="5166" max="5166" width="12.86328125" style="12" bestFit="1" customWidth="1"/>
    <col min="5167" max="5169" width="12.3984375" style="12" customWidth="1"/>
    <col min="5170" max="5170" width="23.3984375" style="12" bestFit="1" customWidth="1"/>
    <col min="5171" max="5171" width="12.86328125" style="12" bestFit="1" customWidth="1"/>
    <col min="5172" max="5174" width="12.3984375" style="12" customWidth="1"/>
    <col min="5175" max="5175" width="18.59765625" style="12" customWidth="1"/>
    <col min="5176" max="5177" width="12.3984375" style="12" customWidth="1"/>
    <col min="5178" max="5178" width="15.3984375" style="12" customWidth="1"/>
    <col min="5179" max="5179" width="12.3984375" style="12" customWidth="1"/>
    <col min="5180" max="5413" width="12.3984375" style="12"/>
    <col min="5414" max="5415" width="12.3984375" style="12" customWidth="1"/>
    <col min="5416" max="5416" width="23.3984375" style="12" bestFit="1" customWidth="1"/>
    <col min="5417" max="5417" width="12.86328125" style="12" bestFit="1" customWidth="1"/>
    <col min="5418" max="5420" width="12.3984375" style="12" customWidth="1"/>
    <col min="5421" max="5421" width="23.3984375" style="12" bestFit="1" customWidth="1"/>
    <col min="5422" max="5422" width="12.86328125" style="12" bestFit="1" customWidth="1"/>
    <col min="5423" max="5425" width="12.3984375" style="12" customWidth="1"/>
    <col min="5426" max="5426" width="23.3984375" style="12" bestFit="1" customWidth="1"/>
    <col min="5427" max="5427" width="12.86328125" style="12" bestFit="1" customWidth="1"/>
    <col min="5428" max="5430" width="12.3984375" style="12" customWidth="1"/>
    <col min="5431" max="5431" width="18.59765625" style="12" customWidth="1"/>
    <col min="5432" max="5433" width="12.3984375" style="12" customWidth="1"/>
    <col min="5434" max="5434" width="15.3984375" style="12" customWidth="1"/>
    <col min="5435" max="5435" width="12.3984375" style="12" customWidth="1"/>
    <col min="5436" max="5669" width="12.3984375" style="12"/>
    <col min="5670" max="5671" width="12.3984375" style="12" customWidth="1"/>
    <col min="5672" max="5672" width="23.3984375" style="12" bestFit="1" customWidth="1"/>
    <col min="5673" max="5673" width="12.86328125" style="12" bestFit="1" customWidth="1"/>
    <col min="5674" max="5676" width="12.3984375" style="12" customWidth="1"/>
    <col min="5677" max="5677" width="23.3984375" style="12" bestFit="1" customWidth="1"/>
    <col min="5678" max="5678" width="12.86328125" style="12" bestFit="1" customWidth="1"/>
    <col min="5679" max="5681" width="12.3984375" style="12" customWidth="1"/>
    <col min="5682" max="5682" width="23.3984375" style="12" bestFit="1" customWidth="1"/>
    <col min="5683" max="5683" width="12.86328125" style="12" bestFit="1" customWidth="1"/>
    <col min="5684" max="5686" width="12.3984375" style="12" customWidth="1"/>
    <col min="5687" max="5687" width="18.59765625" style="12" customWidth="1"/>
    <col min="5688" max="5689" width="12.3984375" style="12" customWidth="1"/>
    <col min="5690" max="5690" width="15.3984375" style="12" customWidth="1"/>
    <col min="5691" max="5691" width="12.3984375" style="12" customWidth="1"/>
    <col min="5692" max="5925" width="12.3984375" style="12"/>
    <col min="5926" max="5927" width="12.3984375" style="12" customWidth="1"/>
    <col min="5928" max="5928" width="23.3984375" style="12" bestFit="1" customWidth="1"/>
    <col min="5929" max="5929" width="12.86328125" style="12" bestFit="1" customWidth="1"/>
    <col min="5930" max="5932" width="12.3984375" style="12" customWidth="1"/>
    <col min="5933" max="5933" width="23.3984375" style="12" bestFit="1" customWidth="1"/>
    <col min="5934" max="5934" width="12.86328125" style="12" bestFit="1" customWidth="1"/>
    <col min="5935" max="5937" width="12.3984375" style="12" customWidth="1"/>
    <col min="5938" max="5938" width="23.3984375" style="12" bestFit="1" customWidth="1"/>
    <col min="5939" max="5939" width="12.86328125" style="12" bestFit="1" customWidth="1"/>
    <col min="5940" max="5942" width="12.3984375" style="12" customWidth="1"/>
    <col min="5943" max="5943" width="18.59765625" style="12" customWidth="1"/>
    <col min="5944" max="5945" width="12.3984375" style="12" customWidth="1"/>
    <col min="5946" max="5946" width="15.3984375" style="12" customWidth="1"/>
    <col min="5947" max="5947" width="12.3984375" style="12" customWidth="1"/>
    <col min="5948" max="6181" width="12.3984375" style="12"/>
    <col min="6182" max="6183" width="12.3984375" style="12" customWidth="1"/>
    <col min="6184" max="6184" width="23.3984375" style="12" bestFit="1" customWidth="1"/>
    <col min="6185" max="6185" width="12.86328125" style="12" bestFit="1" customWidth="1"/>
    <col min="6186" max="6188" width="12.3984375" style="12" customWidth="1"/>
    <col min="6189" max="6189" width="23.3984375" style="12" bestFit="1" customWidth="1"/>
    <col min="6190" max="6190" width="12.86328125" style="12" bestFit="1" customWidth="1"/>
    <col min="6191" max="6193" width="12.3984375" style="12" customWidth="1"/>
    <col min="6194" max="6194" width="23.3984375" style="12" bestFit="1" customWidth="1"/>
    <col min="6195" max="6195" width="12.86328125" style="12" bestFit="1" customWidth="1"/>
    <col min="6196" max="6198" width="12.3984375" style="12" customWidth="1"/>
    <col min="6199" max="6199" width="18.59765625" style="12" customWidth="1"/>
    <col min="6200" max="6201" width="12.3984375" style="12" customWidth="1"/>
    <col min="6202" max="6202" width="15.3984375" style="12" customWidth="1"/>
    <col min="6203" max="6203" width="12.3984375" style="12" customWidth="1"/>
    <col min="6204" max="6437" width="12.3984375" style="12"/>
    <col min="6438" max="6439" width="12.3984375" style="12" customWidth="1"/>
    <col min="6440" max="6440" width="23.3984375" style="12" bestFit="1" customWidth="1"/>
    <col min="6441" max="6441" width="12.86328125" style="12" bestFit="1" customWidth="1"/>
    <col min="6442" max="6444" width="12.3984375" style="12" customWidth="1"/>
    <col min="6445" max="6445" width="23.3984375" style="12" bestFit="1" customWidth="1"/>
    <col min="6446" max="6446" width="12.86328125" style="12" bestFit="1" customWidth="1"/>
    <col min="6447" max="6449" width="12.3984375" style="12" customWidth="1"/>
    <col min="6450" max="6450" width="23.3984375" style="12" bestFit="1" customWidth="1"/>
    <col min="6451" max="6451" width="12.86328125" style="12" bestFit="1" customWidth="1"/>
    <col min="6452" max="6454" width="12.3984375" style="12" customWidth="1"/>
    <col min="6455" max="6455" width="18.59765625" style="12" customWidth="1"/>
    <col min="6456" max="6457" width="12.3984375" style="12" customWidth="1"/>
    <col min="6458" max="6458" width="15.3984375" style="12" customWidth="1"/>
    <col min="6459" max="6459" width="12.3984375" style="12" customWidth="1"/>
    <col min="6460" max="6693" width="12.3984375" style="12"/>
    <col min="6694" max="6695" width="12.3984375" style="12" customWidth="1"/>
    <col min="6696" max="6696" width="23.3984375" style="12" bestFit="1" customWidth="1"/>
    <col min="6697" max="6697" width="12.86328125" style="12" bestFit="1" customWidth="1"/>
    <col min="6698" max="6700" width="12.3984375" style="12" customWidth="1"/>
    <col min="6701" max="6701" width="23.3984375" style="12" bestFit="1" customWidth="1"/>
    <col min="6702" max="6702" width="12.86328125" style="12" bestFit="1" customWidth="1"/>
    <col min="6703" max="6705" width="12.3984375" style="12" customWidth="1"/>
    <col min="6706" max="6706" width="23.3984375" style="12" bestFit="1" customWidth="1"/>
    <col min="6707" max="6707" width="12.86328125" style="12" bestFit="1" customWidth="1"/>
    <col min="6708" max="6710" width="12.3984375" style="12" customWidth="1"/>
    <col min="6711" max="6711" width="18.59765625" style="12" customWidth="1"/>
    <col min="6712" max="6713" width="12.3984375" style="12" customWidth="1"/>
    <col min="6714" max="6714" width="15.3984375" style="12" customWidth="1"/>
    <col min="6715" max="6715" width="12.3984375" style="12" customWidth="1"/>
    <col min="6716" max="6949" width="12.3984375" style="12"/>
    <col min="6950" max="6951" width="12.3984375" style="12" customWidth="1"/>
    <col min="6952" max="6952" width="23.3984375" style="12" bestFit="1" customWidth="1"/>
    <col min="6953" max="6953" width="12.86328125" style="12" bestFit="1" customWidth="1"/>
    <col min="6954" max="6956" width="12.3984375" style="12" customWidth="1"/>
    <col min="6957" max="6957" width="23.3984375" style="12" bestFit="1" customWidth="1"/>
    <col min="6958" max="6958" width="12.86328125" style="12" bestFit="1" customWidth="1"/>
    <col min="6959" max="6961" width="12.3984375" style="12" customWidth="1"/>
    <col min="6962" max="6962" width="23.3984375" style="12" bestFit="1" customWidth="1"/>
    <col min="6963" max="6963" width="12.86328125" style="12" bestFit="1" customWidth="1"/>
    <col min="6964" max="6966" width="12.3984375" style="12" customWidth="1"/>
    <col min="6967" max="6967" width="18.59765625" style="12" customWidth="1"/>
    <col min="6968" max="6969" width="12.3984375" style="12" customWidth="1"/>
    <col min="6970" max="6970" width="15.3984375" style="12" customWidth="1"/>
    <col min="6971" max="6971" width="12.3984375" style="12" customWidth="1"/>
    <col min="6972" max="7205" width="12.3984375" style="12"/>
    <col min="7206" max="7207" width="12.3984375" style="12" customWidth="1"/>
    <col min="7208" max="7208" width="23.3984375" style="12" bestFit="1" customWidth="1"/>
    <col min="7209" max="7209" width="12.86328125" style="12" bestFit="1" customWidth="1"/>
    <col min="7210" max="7212" width="12.3984375" style="12" customWidth="1"/>
    <col min="7213" max="7213" width="23.3984375" style="12" bestFit="1" customWidth="1"/>
    <col min="7214" max="7214" width="12.86328125" style="12" bestFit="1" customWidth="1"/>
    <col min="7215" max="7217" width="12.3984375" style="12" customWidth="1"/>
    <col min="7218" max="7218" width="23.3984375" style="12" bestFit="1" customWidth="1"/>
    <col min="7219" max="7219" width="12.86328125" style="12" bestFit="1" customWidth="1"/>
    <col min="7220" max="7222" width="12.3984375" style="12" customWidth="1"/>
    <col min="7223" max="7223" width="18.59765625" style="12" customWidth="1"/>
    <col min="7224" max="7225" width="12.3984375" style="12" customWidth="1"/>
    <col min="7226" max="7226" width="15.3984375" style="12" customWidth="1"/>
    <col min="7227" max="7227" width="12.3984375" style="12" customWidth="1"/>
    <col min="7228" max="7461" width="12.3984375" style="12"/>
    <col min="7462" max="7463" width="12.3984375" style="12" customWidth="1"/>
    <col min="7464" max="7464" width="23.3984375" style="12" bestFit="1" customWidth="1"/>
    <col min="7465" max="7465" width="12.86328125" style="12" bestFit="1" customWidth="1"/>
    <col min="7466" max="7468" width="12.3984375" style="12" customWidth="1"/>
    <col min="7469" max="7469" width="23.3984375" style="12" bestFit="1" customWidth="1"/>
    <col min="7470" max="7470" width="12.86328125" style="12" bestFit="1" customWidth="1"/>
    <col min="7471" max="7473" width="12.3984375" style="12" customWidth="1"/>
    <col min="7474" max="7474" width="23.3984375" style="12" bestFit="1" customWidth="1"/>
    <col min="7475" max="7475" width="12.86328125" style="12" bestFit="1" customWidth="1"/>
    <col min="7476" max="7478" width="12.3984375" style="12" customWidth="1"/>
    <col min="7479" max="7479" width="18.59765625" style="12" customWidth="1"/>
    <col min="7480" max="7481" width="12.3984375" style="12" customWidth="1"/>
    <col min="7482" max="7482" width="15.3984375" style="12" customWidth="1"/>
    <col min="7483" max="7483" width="12.3984375" style="12" customWidth="1"/>
    <col min="7484" max="7717" width="12.3984375" style="12"/>
    <col min="7718" max="7719" width="12.3984375" style="12" customWidth="1"/>
    <col min="7720" max="7720" width="23.3984375" style="12" bestFit="1" customWidth="1"/>
    <col min="7721" max="7721" width="12.86328125" style="12" bestFit="1" customWidth="1"/>
    <col min="7722" max="7724" width="12.3984375" style="12" customWidth="1"/>
    <col min="7725" max="7725" width="23.3984375" style="12" bestFit="1" customWidth="1"/>
    <col min="7726" max="7726" width="12.86328125" style="12" bestFit="1" customWidth="1"/>
    <col min="7727" max="7729" width="12.3984375" style="12" customWidth="1"/>
    <col min="7730" max="7730" width="23.3984375" style="12" bestFit="1" customWidth="1"/>
    <col min="7731" max="7731" width="12.86328125" style="12" bestFit="1" customWidth="1"/>
    <col min="7732" max="7734" width="12.3984375" style="12" customWidth="1"/>
    <col min="7735" max="7735" width="18.59765625" style="12" customWidth="1"/>
    <col min="7736" max="7737" width="12.3984375" style="12" customWidth="1"/>
    <col min="7738" max="7738" width="15.3984375" style="12" customWidth="1"/>
    <col min="7739" max="7739" width="12.3984375" style="12" customWidth="1"/>
    <col min="7740" max="7973" width="12.3984375" style="12"/>
    <col min="7974" max="7975" width="12.3984375" style="12" customWidth="1"/>
    <col min="7976" max="7976" width="23.3984375" style="12" bestFit="1" customWidth="1"/>
    <col min="7977" max="7977" width="12.86328125" style="12" bestFit="1" customWidth="1"/>
    <col min="7978" max="7980" width="12.3984375" style="12" customWidth="1"/>
    <col min="7981" max="7981" width="23.3984375" style="12" bestFit="1" customWidth="1"/>
    <col min="7982" max="7982" width="12.86328125" style="12" bestFit="1" customWidth="1"/>
    <col min="7983" max="7985" width="12.3984375" style="12" customWidth="1"/>
    <col min="7986" max="7986" width="23.3984375" style="12" bestFit="1" customWidth="1"/>
    <col min="7987" max="7987" width="12.86328125" style="12" bestFit="1" customWidth="1"/>
    <col min="7988" max="7990" width="12.3984375" style="12" customWidth="1"/>
    <col min="7991" max="7991" width="18.59765625" style="12" customWidth="1"/>
    <col min="7992" max="7993" width="12.3984375" style="12" customWidth="1"/>
    <col min="7994" max="7994" width="15.3984375" style="12" customWidth="1"/>
    <col min="7995" max="7995" width="12.3984375" style="12" customWidth="1"/>
    <col min="7996" max="8229" width="12.3984375" style="12"/>
    <col min="8230" max="8231" width="12.3984375" style="12" customWidth="1"/>
    <col min="8232" max="8232" width="23.3984375" style="12" bestFit="1" customWidth="1"/>
    <col min="8233" max="8233" width="12.86328125" style="12" bestFit="1" customWidth="1"/>
    <col min="8234" max="8236" width="12.3984375" style="12" customWidth="1"/>
    <col min="8237" max="8237" width="23.3984375" style="12" bestFit="1" customWidth="1"/>
    <col min="8238" max="8238" width="12.86328125" style="12" bestFit="1" customWidth="1"/>
    <col min="8239" max="8241" width="12.3984375" style="12" customWidth="1"/>
    <col min="8242" max="8242" width="23.3984375" style="12" bestFit="1" customWidth="1"/>
    <col min="8243" max="8243" width="12.86328125" style="12" bestFit="1" customWidth="1"/>
    <col min="8244" max="8246" width="12.3984375" style="12" customWidth="1"/>
    <col min="8247" max="8247" width="18.59765625" style="12" customWidth="1"/>
    <col min="8248" max="8249" width="12.3984375" style="12" customWidth="1"/>
    <col min="8250" max="8250" width="15.3984375" style="12" customWidth="1"/>
    <col min="8251" max="8251" width="12.3984375" style="12" customWidth="1"/>
    <col min="8252" max="8485" width="12.3984375" style="12"/>
    <col min="8486" max="8487" width="12.3984375" style="12" customWidth="1"/>
    <col min="8488" max="8488" width="23.3984375" style="12" bestFit="1" customWidth="1"/>
    <col min="8489" max="8489" width="12.86328125" style="12" bestFit="1" customWidth="1"/>
    <col min="8490" max="8492" width="12.3984375" style="12" customWidth="1"/>
    <col min="8493" max="8493" width="23.3984375" style="12" bestFit="1" customWidth="1"/>
    <col min="8494" max="8494" width="12.86328125" style="12" bestFit="1" customWidth="1"/>
    <col min="8495" max="8497" width="12.3984375" style="12" customWidth="1"/>
    <col min="8498" max="8498" width="23.3984375" style="12" bestFit="1" customWidth="1"/>
    <col min="8499" max="8499" width="12.86328125" style="12" bestFit="1" customWidth="1"/>
    <col min="8500" max="8502" width="12.3984375" style="12" customWidth="1"/>
    <col min="8503" max="8503" width="18.59765625" style="12" customWidth="1"/>
    <col min="8504" max="8505" width="12.3984375" style="12" customWidth="1"/>
    <col min="8506" max="8506" width="15.3984375" style="12" customWidth="1"/>
    <col min="8507" max="8507" width="12.3984375" style="12" customWidth="1"/>
    <col min="8508" max="8741" width="12.3984375" style="12"/>
    <col min="8742" max="8743" width="12.3984375" style="12" customWidth="1"/>
    <col min="8744" max="8744" width="23.3984375" style="12" bestFit="1" customWidth="1"/>
    <col min="8745" max="8745" width="12.86328125" style="12" bestFit="1" customWidth="1"/>
    <col min="8746" max="8748" width="12.3984375" style="12" customWidth="1"/>
    <col min="8749" max="8749" width="23.3984375" style="12" bestFit="1" customWidth="1"/>
    <col min="8750" max="8750" width="12.86328125" style="12" bestFit="1" customWidth="1"/>
    <col min="8751" max="8753" width="12.3984375" style="12" customWidth="1"/>
    <col min="8754" max="8754" width="23.3984375" style="12" bestFit="1" customWidth="1"/>
    <col min="8755" max="8755" width="12.86328125" style="12" bestFit="1" customWidth="1"/>
    <col min="8756" max="8758" width="12.3984375" style="12" customWidth="1"/>
    <col min="8759" max="8759" width="18.59765625" style="12" customWidth="1"/>
    <col min="8760" max="8761" width="12.3984375" style="12" customWidth="1"/>
    <col min="8762" max="8762" width="15.3984375" style="12" customWidth="1"/>
    <col min="8763" max="8763" width="12.3984375" style="12" customWidth="1"/>
    <col min="8764" max="8997" width="12.3984375" style="12"/>
    <col min="8998" max="8999" width="12.3984375" style="12" customWidth="1"/>
    <col min="9000" max="9000" width="23.3984375" style="12" bestFit="1" customWidth="1"/>
    <col min="9001" max="9001" width="12.86328125" style="12" bestFit="1" customWidth="1"/>
    <col min="9002" max="9004" width="12.3984375" style="12" customWidth="1"/>
    <col min="9005" max="9005" width="23.3984375" style="12" bestFit="1" customWidth="1"/>
    <col min="9006" max="9006" width="12.86328125" style="12" bestFit="1" customWidth="1"/>
    <col min="9007" max="9009" width="12.3984375" style="12" customWidth="1"/>
    <col min="9010" max="9010" width="23.3984375" style="12" bestFit="1" customWidth="1"/>
    <col min="9011" max="9011" width="12.86328125" style="12" bestFit="1" customWidth="1"/>
    <col min="9012" max="9014" width="12.3984375" style="12" customWidth="1"/>
    <col min="9015" max="9015" width="18.59765625" style="12" customWidth="1"/>
    <col min="9016" max="9017" width="12.3984375" style="12" customWidth="1"/>
    <col min="9018" max="9018" width="15.3984375" style="12" customWidth="1"/>
    <col min="9019" max="9019" width="12.3984375" style="12" customWidth="1"/>
    <col min="9020" max="9253" width="12.3984375" style="12"/>
    <col min="9254" max="9255" width="12.3984375" style="12" customWidth="1"/>
    <col min="9256" max="9256" width="23.3984375" style="12" bestFit="1" customWidth="1"/>
    <col min="9257" max="9257" width="12.86328125" style="12" bestFit="1" customWidth="1"/>
    <col min="9258" max="9260" width="12.3984375" style="12" customWidth="1"/>
    <col min="9261" max="9261" width="23.3984375" style="12" bestFit="1" customWidth="1"/>
    <col min="9262" max="9262" width="12.86328125" style="12" bestFit="1" customWidth="1"/>
    <col min="9263" max="9265" width="12.3984375" style="12" customWidth="1"/>
    <col min="9266" max="9266" width="23.3984375" style="12" bestFit="1" customWidth="1"/>
    <col min="9267" max="9267" width="12.86328125" style="12" bestFit="1" customWidth="1"/>
    <col min="9268" max="9270" width="12.3984375" style="12" customWidth="1"/>
    <col min="9271" max="9271" width="18.59765625" style="12" customWidth="1"/>
    <col min="9272" max="9273" width="12.3984375" style="12" customWidth="1"/>
    <col min="9274" max="9274" width="15.3984375" style="12" customWidth="1"/>
    <col min="9275" max="9275" width="12.3984375" style="12" customWidth="1"/>
    <col min="9276" max="9509" width="12.3984375" style="12"/>
    <col min="9510" max="9511" width="12.3984375" style="12" customWidth="1"/>
    <col min="9512" max="9512" width="23.3984375" style="12" bestFit="1" customWidth="1"/>
    <col min="9513" max="9513" width="12.86328125" style="12" bestFit="1" customWidth="1"/>
    <col min="9514" max="9516" width="12.3984375" style="12" customWidth="1"/>
    <col min="9517" max="9517" width="23.3984375" style="12" bestFit="1" customWidth="1"/>
    <col min="9518" max="9518" width="12.86328125" style="12" bestFit="1" customWidth="1"/>
    <col min="9519" max="9521" width="12.3984375" style="12" customWidth="1"/>
    <col min="9522" max="9522" width="23.3984375" style="12" bestFit="1" customWidth="1"/>
    <col min="9523" max="9523" width="12.86328125" style="12" bestFit="1" customWidth="1"/>
    <col min="9524" max="9526" width="12.3984375" style="12" customWidth="1"/>
    <col min="9527" max="9527" width="18.59765625" style="12" customWidth="1"/>
    <col min="9528" max="9529" width="12.3984375" style="12" customWidth="1"/>
    <col min="9530" max="9530" width="15.3984375" style="12" customWidth="1"/>
    <col min="9531" max="9531" width="12.3984375" style="12" customWidth="1"/>
    <col min="9532" max="9765" width="12.3984375" style="12"/>
    <col min="9766" max="9767" width="12.3984375" style="12" customWidth="1"/>
    <col min="9768" max="9768" width="23.3984375" style="12" bestFit="1" customWidth="1"/>
    <col min="9769" max="9769" width="12.86328125" style="12" bestFit="1" customWidth="1"/>
    <col min="9770" max="9772" width="12.3984375" style="12" customWidth="1"/>
    <col min="9773" max="9773" width="23.3984375" style="12" bestFit="1" customWidth="1"/>
    <col min="9774" max="9774" width="12.86328125" style="12" bestFit="1" customWidth="1"/>
    <col min="9775" max="9777" width="12.3984375" style="12" customWidth="1"/>
    <col min="9778" max="9778" width="23.3984375" style="12" bestFit="1" customWidth="1"/>
    <col min="9779" max="9779" width="12.86328125" style="12" bestFit="1" customWidth="1"/>
    <col min="9780" max="9782" width="12.3984375" style="12" customWidth="1"/>
    <col min="9783" max="9783" width="18.59765625" style="12" customWidth="1"/>
    <col min="9784" max="9785" width="12.3984375" style="12" customWidth="1"/>
    <col min="9786" max="9786" width="15.3984375" style="12" customWidth="1"/>
    <col min="9787" max="9787" width="12.3984375" style="12" customWidth="1"/>
    <col min="9788" max="10021" width="12.3984375" style="12"/>
    <col min="10022" max="10023" width="12.3984375" style="12" customWidth="1"/>
    <col min="10024" max="10024" width="23.3984375" style="12" bestFit="1" customWidth="1"/>
    <col min="10025" max="10025" width="12.86328125" style="12" bestFit="1" customWidth="1"/>
    <col min="10026" max="10028" width="12.3984375" style="12" customWidth="1"/>
    <col min="10029" max="10029" width="23.3984375" style="12" bestFit="1" customWidth="1"/>
    <col min="10030" max="10030" width="12.86328125" style="12" bestFit="1" customWidth="1"/>
    <col min="10031" max="10033" width="12.3984375" style="12" customWidth="1"/>
    <col min="10034" max="10034" width="23.3984375" style="12" bestFit="1" customWidth="1"/>
    <col min="10035" max="10035" width="12.86328125" style="12" bestFit="1" customWidth="1"/>
    <col min="10036" max="10038" width="12.3984375" style="12" customWidth="1"/>
    <col min="10039" max="10039" width="18.59765625" style="12" customWidth="1"/>
    <col min="10040" max="10041" width="12.3984375" style="12" customWidth="1"/>
    <col min="10042" max="10042" width="15.3984375" style="12" customWidth="1"/>
    <col min="10043" max="10043" width="12.3984375" style="12" customWidth="1"/>
    <col min="10044" max="10277" width="12.3984375" style="12"/>
    <col min="10278" max="10279" width="12.3984375" style="12" customWidth="1"/>
    <col min="10280" max="10280" width="23.3984375" style="12" bestFit="1" customWidth="1"/>
    <col min="10281" max="10281" width="12.86328125" style="12" bestFit="1" customWidth="1"/>
    <col min="10282" max="10284" width="12.3984375" style="12" customWidth="1"/>
    <col min="10285" max="10285" width="23.3984375" style="12" bestFit="1" customWidth="1"/>
    <col min="10286" max="10286" width="12.86328125" style="12" bestFit="1" customWidth="1"/>
    <col min="10287" max="10289" width="12.3984375" style="12" customWidth="1"/>
    <col min="10290" max="10290" width="23.3984375" style="12" bestFit="1" customWidth="1"/>
    <col min="10291" max="10291" width="12.86328125" style="12" bestFit="1" customWidth="1"/>
    <col min="10292" max="10294" width="12.3984375" style="12" customWidth="1"/>
    <col min="10295" max="10295" width="18.59765625" style="12" customWidth="1"/>
    <col min="10296" max="10297" width="12.3984375" style="12" customWidth="1"/>
    <col min="10298" max="10298" width="15.3984375" style="12" customWidth="1"/>
    <col min="10299" max="10299" width="12.3984375" style="12" customWidth="1"/>
    <col min="10300" max="10533" width="12.3984375" style="12"/>
    <col min="10534" max="10535" width="12.3984375" style="12" customWidth="1"/>
    <col min="10536" max="10536" width="23.3984375" style="12" bestFit="1" customWidth="1"/>
    <col min="10537" max="10537" width="12.86328125" style="12" bestFit="1" customWidth="1"/>
    <col min="10538" max="10540" width="12.3984375" style="12" customWidth="1"/>
    <col min="10541" max="10541" width="23.3984375" style="12" bestFit="1" customWidth="1"/>
    <col min="10542" max="10542" width="12.86328125" style="12" bestFit="1" customWidth="1"/>
    <col min="10543" max="10545" width="12.3984375" style="12" customWidth="1"/>
    <col min="10546" max="10546" width="23.3984375" style="12" bestFit="1" customWidth="1"/>
    <col min="10547" max="10547" width="12.86328125" style="12" bestFit="1" customWidth="1"/>
    <col min="10548" max="10550" width="12.3984375" style="12" customWidth="1"/>
    <col min="10551" max="10551" width="18.59765625" style="12" customWidth="1"/>
    <col min="10552" max="10553" width="12.3984375" style="12" customWidth="1"/>
    <col min="10554" max="10554" width="15.3984375" style="12" customWidth="1"/>
    <col min="10555" max="10555" width="12.3984375" style="12" customWidth="1"/>
    <col min="10556" max="10789" width="12.3984375" style="12"/>
    <col min="10790" max="10791" width="12.3984375" style="12" customWidth="1"/>
    <col min="10792" max="10792" width="23.3984375" style="12" bestFit="1" customWidth="1"/>
    <col min="10793" max="10793" width="12.86328125" style="12" bestFit="1" customWidth="1"/>
    <col min="10794" max="10796" width="12.3984375" style="12" customWidth="1"/>
    <col min="10797" max="10797" width="23.3984375" style="12" bestFit="1" customWidth="1"/>
    <col min="10798" max="10798" width="12.86328125" style="12" bestFit="1" customWidth="1"/>
    <col min="10799" max="10801" width="12.3984375" style="12" customWidth="1"/>
    <col min="10802" max="10802" width="23.3984375" style="12" bestFit="1" customWidth="1"/>
    <col min="10803" max="10803" width="12.86328125" style="12" bestFit="1" customWidth="1"/>
    <col min="10804" max="10806" width="12.3984375" style="12" customWidth="1"/>
    <col min="10807" max="10807" width="18.59765625" style="12" customWidth="1"/>
    <col min="10808" max="10809" width="12.3984375" style="12" customWidth="1"/>
    <col min="10810" max="10810" width="15.3984375" style="12" customWidth="1"/>
    <col min="10811" max="10811" width="12.3984375" style="12" customWidth="1"/>
    <col min="10812" max="11045" width="12.3984375" style="12"/>
    <col min="11046" max="11047" width="12.3984375" style="12" customWidth="1"/>
    <col min="11048" max="11048" width="23.3984375" style="12" bestFit="1" customWidth="1"/>
    <col min="11049" max="11049" width="12.86328125" style="12" bestFit="1" customWidth="1"/>
    <col min="11050" max="11052" width="12.3984375" style="12" customWidth="1"/>
    <col min="11053" max="11053" width="23.3984375" style="12" bestFit="1" customWidth="1"/>
    <col min="11054" max="11054" width="12.86328125" style="12" bestFit="1" customWidth="1"/>
    <col min="11055" max="11057" width="12.3984375" style="12" customWidth="1"/>
    <col min="11058" max="11058" width="23.3984375" style="12" bestFit="1" customWidth="1"/>
    <col min="11059" max="11059" width="12.86328125" style="12" bestFit="1" customWidth="1"/>
    <col min="11060" max="11062" width="12.3984375" style="12" customWidth="1"/>
    <col min="11063" max="11063" width="18.59765625" style="12" customWidth="1"/>
    <col min="11064" max="11065" width="12.3984375" style="12" customWidth="1"/>
    <col min="11066" max="11066" width="15.3984375" style="12" customWidth="1"/>
    <col min="11067" max="11067" width="12.3984375" style="12" customWidth="1"/>
    <col min="11068" max="11301" width="12.3984375" style="12"/>
    <col min="11302" max="11303" width="12.3984375" style="12" customWidth="1"/>
    <col min="11304" max="11304" width="23.3984375" style="12" bestFit="1" customWidth="1"/>
    <col min="11305" max="11305" width="12.86328125" style="12" bestFit="1" customWidth="1"/>
    <col min="11306" max="11308" width="12.3984375" style="12" customWidth="1"/>
    <col min="11309" max="11309" width="23.3984375" style="12" bestFit="1" customWidth="1"/>
    <col min="11310" max="11310" width="12.86328125" style="12" bestFit="1" customWidth="1"/>
    <col min="11311" max="11313" width="12.3984375" style="12" customWidth="1"/>
    <col min="11314" max="11314" width="23.3984375" style="12" bestFit="1" customWidth="1"/>
    <col min="11315" max="11315" width="12.86328125" style="12" bestFit="1" customWidth="1"/>
    <col min="11316" max="11318" width="12.3984375" style="12" customWidth="1"/>
    <col min="11319" max="11319" width="18.59765625" style="12" customWidth="1"/>
    <col min="11320" max="11321" width="12.3984375" style="12" customWidth="1"/>
    <col min="11322" max="11322" width="15.3984375" style="12" customWidth="1"/>
    <col min="11323" max="11323" width="12.3984375" style="12" customWidth="1"/>
    <col min="11324" max="11557" width="12.3984375" style="12"/>
    <col min="11558" max="11559" width="12.3984375" style="12" customWidth="1"/>
    <col min="11560" max="11560" width="23.3984375" style="12" bestFit="1" customWidth="1"/>
    <col min="11561" max="11561" width="12.86328125" style="12" bestFit="1" customWidth="1"/>
    <col min="11562" max="11564" width="12.3984375" style="12" customWidth="1"/>
    <col min="11565" max="11565" width="23.3984375" style="12" bestFit="1" customWidth="1"/>
    <col min="11566" max="11566" width="12.86328125" style="12" bestFit="1" customWidth="1"/>
    <col min="11567" max="11569" width="12.3984375" style="12" customWidth="1"/>
    <col min="11570" max="11570" width="23.3984375" style="12" bestFit="1" customWidth="1"/>
    <col min="11571" max="11571" width="12.86328125" style="12" bestFit="1" customWidth="1"/>
    <col min="11572" max="11574" width="12.3984375" style="12" customWidth="1"/>
    <col min="11575" max="11575" width="18.59765625" style="12" customWidth="1"/>
    <col min="11576" max="11577" width="12.3984375" style="12" customWidth="1"/>
    <col min="11578" max="11578" width="15.3984375" style="12" customWidth="1"/>
    <col min="11579" max="11579" width="12.3984375" style="12" customWidth="1"/>
    <col min="11580" max="11813" width="12.3984375" style="12"/>
    <col min="11814" max="11815" width="12.3984375" style="12" customWidth="1"/>
    <col min="11816" max="11816" width="23.3984375" style="12" bestFit="1" customWidth="1"/>
    <col min="11817" max="11817" width="12.86328125" style="12" bestFit="1" customWidth="1"/>
    <col min="11818" max="11820" width="12.3984375" style="12" customWidth="1"/>
    <col min="11821" max="11821" width="23.3984375" style="12" bestFit="1" customWidth="1"/>
    <col min="11822" max="11822" width="12.86328125" style="12" bestFit="1" customWidth="1"/>
    <col min="11823" max="11825" width="12.3984375" style="12" customWidth="1"/>
    <col min="11826" max="11826" width="23.3984375" style="12" bestFit="1" customWidth="1"/>
    <col min="11827" max="11827" width="12.86328125" style="12" bestFit="1" customWidth="1"/>
    <col min="11828" max="11830" width="12.3984375" style="12" customWidth="1"/>
    <col min="11831" max="11831" width="18.59765625" style="12" customWidth="1"/>
    <col min="11832" max="11833" width="12.3984375" style="12" customWidth="1"/>
    <col min="11834" max="11834" width="15.3984375" style="12" customWidth="1"/>
    <col min="11835" max="11835" width="12.3984375" style="12" customWidth="1"/>
    <col min="11836" max="12069" width="12.3984375" style="12"/>
    <col min="12070" max="12071" width="12.3984375" style="12" customWidth="1"/>
    <col min="12072" max="12072" width="23.3984375" style="12" bestFit="1" customWidth="1"/>
    <col min="12073" max="12073" width="12.86328125" style="12" bestFit="1" customWidth="1"/>
    <col min="12074" max="12076" width="12.3984375" style="12" customWidth="1"/>
    <col min="12077" max="12077" width="23.3984375" style="12" bestFit="1" customWidth="1"/>
    <col min="12078" max="12078" width="12.86328125" style="12" bestFit="1" customWidth="1"/>
    <col min="12079" max="12081" width="12.3984375" style="12" customWidth="1"/>
    <col min="12082" max="12082" width="23.3984375" style="12" bestFit="1" customWidth="1"/>
    <col min="12083" max="12083" width="12.86328125" style="12" bestFit="1" customWidth="1"/>
    <col min="12084" max="12086" width="12.3984375" style="12" customWidth="1"/>
    <col min="12087" max="12087" width="18.59765625" style="12" customWidth="1"/>
    <col min="12088" max="12089" width="12.3984375" style="12" customWidth="1"/>
    <col min="12090" max="12090" width="15.3984375" style="12" customWidth="1"/>
    <col min="12091" max="12091" width="12.3984375" style="12" customWidth="1"/>
    <col min="12092" max="12325" width="12.3984375" style="12"/>
    <col min="12326" max="12327" width="12.3984375" style="12" customWidth="1"/>
    <col min="12328" max="12328" width="23.3984375" style="12" bestFit="1" customWidth="1"/>
    <col min="12329" max="12329" width="12.86328125" style="12" bestFit="1" customWidth="1"/>
    <col min="12330" max="12332" width="12.3984375" style="12" customWidth="1"/>
    <col min="12333" max="12333" width="23.3984375" style="12" bestFit="1" customWidth="1"/>
    <col min="12334" max="12334" width="12.86328125" style="12" bestFit="1" customWidth="1"/>
    <col min="12335" max="12337" width="12.3984375" style="12" customWidth="1"/>
    <col min="12338" max="12338" width="23.3984375" style="12" bestFit="1" customWidth="1"/>
    <col min="12339" max="12339" width="12.86328125" style="12" bestFit="1" customWidth="1"/>
    <col min="12340" max="12342" width="12.3984375" style="12" customWidth="1"/>
    <col min="12343" max="12343" width="18.59765625" style="12" customWidth="1"/>
    <col min="12344" max="12345" width="12.3984375" style="12" customWidth="1"/>
    <col min="12346" max="12346" width="15.3984375" style="12" customWidth="1"/>
    <col min="12347" max="12347" width="12.3984375" style="12" customWidth="1"/>
    <col min="12348" max="12581" width="12.3984375" style="12"/>
    <col min="12582" max="12583" width="12.3984375" style="12" customWidth="1"/>
    <col min="12584" max="12584" width="23.3984375" style="12" bestFit="1" customWidth="1"/>
    <col min="12585" max="12585" width="12.86328125" style="12" bestFit="1" customWidth="1"/>
    <col min="12586" max="12588" width="12.3984375" style="12" customWidth="1"/>
    <col min="12589" max="12589" width="23.3984375" style="12" bestFit="1" customWidth="1"/>
    <col min="12590" max="12590" width="12.86328125" style="12" bestFit="1" customWidth="1"/>
    <col min="12591" max="12593" width="12.3984375" style="12" customWidth="1"/>
    <col min="12594" max="12594" width="23.3984375" style="12" bestFit="1" customWidth="1"/>
    <col min="12595" max="12595" width="12.86328125" style="12" bestFit="1" customWidth="1"/>
    <col min="12596" max="12598" width="12.3984375" style="12" customWidth="1"/>
    <col min="12599" max="12599" width="18.59765625" style="12" customWidth="1"/>
    <col min="12600" max="12601" width="12.3984375" style="12" customWidth="1"/>
    <col min="12602" max="12602" width="15.3984375" style="12" customWidth="1"/>
    <col min="12603" max="12603" width="12.3984375" style="12" customWidth="1"/>
    <col min="12604" max="12837" width="12.3984375" style="12"/>
    <col min="12838" max="12839" width="12.3984375" style="12" customWidth="1"/>
    <col min="12840" max="12840" width="23.3984375" style="12" bestFit="1" customWidth="1"/>
    <col min="12841" max="12841" width="12.86328125" style="12" bestFit="1" customWidth="1"/>
    <col min="12842" max="12844" width="12.3984375" style="12" customWidth="1"/>
    <col min="12845" max="12845" width="23.3984375" style="12" bestFit="1" customWidth="1"/>
    <col min="12846" max="12846" width="12.86328125" style="12" bestFit="1" customWidth="1"/>
    <col min="12847" max="12849" width="12.3984375" style="12" customWidth="1"/>
    <col min="12850" max="12850" width="23.3984375" style="12" bestFit="1" customWidth="1"/>
    <col min="12851" max="12851" width="12.86328125" style="12" bestFit="1" customWidth="1"/>
    <col min="12852" max="12854" width="12.3984375" style="12" customWidth="1"/>
    <col min="12855" max="12855" width="18.59765625" style="12" customWidth="1"/>
    <col min="12856" max="12857" width="12.3984375" style="12" customWidth="1"/>
    <col min="12858" max="12858" width="15.3984375" style="12" customWidth="1"/>
    <col min="12859" max="12859" width="12.3984375" style="12" customWidth="1"/>
    <col min="12860" max="13093" width="12.3984375" style="12"/>
    <col min="13094" max="13095" width="12.3984375" style="12" customWidth="1"/>
    <col min="13096" max="13096" width="23.3984375" style="12" bestFit="1" customWidth="1"/>
    <col min="13097" max="13097" width="12.86328125" style="12" bestFit="1" customWidth="1"/>
    <col min="13098" max="13100" width="12.3984375" style="12" customWidth="1"/>
    <col min="13101" max="13101" width="23.3984375" style="12" bestFit="1" customWidth="1"/>
    <col min="13102" max="13102" width="12.86328125" style="12" bestFit="1" customWidth="1"/>
    <col min="13103" max="13105" width="12.3984375" style="12" customWidth="1"/>
    <col min="13106" max="13106" width="23.3984375" style="12" bestFit="1" customWidth="1"/>
    <col min="13107" max="13107" width="12.86328125" style="12" bestFit="1" customWidth="1"/>
    <col min="13108" max="13110" width="12.3984375" style="12" customWidth="1"/>
    <col min="13111" max="13111" width="18.59765625" style="12" customWidth="1"/>
    <col min="13112" max="13113" width="12.3984375" style="12" customWidth="1"/>
    <col min="13114" max="13114" width="15.3984375" style="12" customWidth="1"/>
    <col min="13115" max="13115" width="12.3984375" style="12" customWidth="1"/>
    <col min="13116" max="13349" width="12.3984375" style="12"/>
    <col min="13350" max="13351" width="12.3984375" style="12" customWidth="1"/>
    <col min="13352" max="13352" width="23.3984375" style="12" bestFit="1" customWidth="1"/>
    <col min="13353" max="13353" width="12.86328125" style="12" bestFit="1" customWidth="1"/>
    <col min="13354" max="13356" width="12.3984375" style="12" customWidth="1"/>
    <col min="13357" max="13357" width="23.3984375" style="12" bestFit="1" customWidth="1"/>
    <col min="13358" max="13358" width="12.86328125" style="12" bestFit="1" customWidth="1"/>
    <col min="13359" max="13361" width="12.3984375" style="12" customWidth="1"/>
    <col min="13362" max="13362" width="23.3984375" style="12" bestFit="1" customWidth="1"/>
    <col min="13363" max="13363" width="12.86328125" style="12" bestFit="1" customWidth="1"/>
    <col min="13364" max="13366" width="12.3984375" style="12" customWidth="1"/>
    <col min="13367" max="13367" width="18.59765625" style="12" customWidth="1"/>
    <col min="13368" max="13369" width="12.3984375" style="12" customWidth="1"/>
    <col min="13370" max="13370" width="15.3984375" style="12" customWidth="1"/>
    <col min="13371" max="13371" width="12.3984375" style="12" customWidth="1"/>
    <col min="13372" max="13605" width="12.3984375" style="12"/>
    <col min="13606" max="13607" width="12.3984375" style="12" customWidth="1"/>
    <col min="13608" max="13608" width="23.3984375" style="12" bestFit="1" customWidth="1"/>
    <col min="13609" max="13609" width="12.86328125" style="12" bestFit="1" customWidth="1"/>
    <col min="13610" max="13612" width="12.3984375" style="12" customWidth="1"/>
    <col min="13613" max="13613" width="23.3984375" style="12" bestFit="1" customWidth="1"/>
    <col min="13614" max="13614" width="12.86328125" style="12" bestFit="1" customWidth="1"/>
    <col min="13615" max="13617" width="12.3984375" style="12" customWidth="1"/>
    <col min="13618" max="13618" width="23.3984375" style="12" bestFit="1" customWidth="1"/>
    <col min="13619" max="13619" width="12.86328125" style="12" bestFit="1" customWidth="1"/>
    <col min="13620" max="13622" width="12.3984375" style="12" customWidth="1"/>
    <col min="13623" max="13623" width="18.59765625" style="12" customWidth="1"/>
    <col min="13624" max="13625" width="12.3984375" style="12" customWidth="1"/>
    <col min="13626" max="13626" width="15.3984375" style="12" customWidth="1"/>
    <col min="13627" max="13627" width="12.3984375" style="12" customWidth="1"/>
    <col min="13628" max="13861" width="12.3984375" style="12"/>
    <col min="13862" max="13863" width="12.3984375" style="12" customWidth="1"/>
    <col min="13864" max="13864" width="23.3984375" style="12" bestFit="1" customWidth="1"/>
    <col min="13865" max="13865" width="12.86328125" style="12" bestFit="1" customWidth="1"/>
    <col min="13866" max="13868" width="12.3984375" style="12" customWidth="1"/>
    <col min="13869" max="13869" width="23.3984375" style="12" bestFit="1" customWidth="1"/>
    <col min="13870" max="13870" width="12.86328125" style="12" bestFit="1" customWidth="1"/>
    <col min="13871" max="13873" width="12.3984375" style="12" customWidth="1"/>
    <col min="13874" max="13874" width="23.3984375" style="12" bestFit="1" customWidth="1"/>
    <col min="13875" max="13875" width="12.86328125" style="12" bestFit="1" customWidth="1"/>
    <col min="13876" max="13878" width="12.3984375" style="12" customWidth="1"/>
    <col min="13879" max="13879" width="18.59765625" style="12" customWidth="1"/>
    <col min="13880" max="13881" width="12.3984375" style="12" customWidth="1"/>
    <col min="13882" max="13882" width="15.3984375" style="12" customWidth="1"/>
    <col min="13883" max="13883" width="12.3984375" style="12" customWidth="1"/>
    <col min="13884" max="14117" width="12.3984375" style="12"/>
    <col min="14118" max="14119" width="12.3984375" style="12" customWidth="1"/>
    <col min="14120" max="14120" width="23.3984375" style="12" bestFit="1" customWidth="1"/>
    <col min="14121" max="14121" width="12.86328125" style="12" bestFit="1" customWidth="1"/>
    <col min="14122" max="14124" width="12.3984375" style="12" customWidth="1"/>
    <col min="14125" max="14125" width="23.3984375" style="12" bestFit="1" customWidth="1"/>
    <col min="14126" max="14126" width="12.86328125" style="12" bestFit="1" customWidth="1"/>
    <col min="14127" max="14129" width="12.3984375" style="12" customWidth="1"/>
    <col min="14130" max="14130" width="23.3984375" style="12" bestFit="1" customWidth="1"/>
    <col min="14131" max="14131" width="12.86328125" style="12" bestFit="1" customWidth="1"/>
    <col min="14132" max="14134" width="12.3984375" style="12" customWidth="1"/>
    <col min="14135" max="14135" width="18.59765625" style="12" customWidth="1"/>
    <col min="14136" max="14137" width="12.3984375" style="12" customWidth="1"/>
    <col min="14138" max="14138" width="15.3984375" style="12" customWidth="1"/>
    <col min="14139" max="14139" width="12.3984375" style="12" customWidth="1"/>
    <col min="14140" max="14373" width="12.3984375" style="12"/>
    <col min="14374" max="14375" width="12.3984375" style="12" customWidth="1"/>
    <col min="14376" max="14376" width="23.3984375" style="12" bestFit="1" customWidth="1"/>
    <col min="14377" max="14377" width="12.86328125" style="12" bestFit="1" customWidth="1"/>
    <col min="14378" max="14380" width="12.3984375" style="12" customWidth="1"/>
    <col min="14381" max="14381" width="23.3984375" style="12" bestFit="1" customWidth="1"/>
    <col min="14382" max="14382" width="12.86328125" style="12" bestFit="1" customWidth="1"/>
    <col min="14383" max="14385" width="12.3984375" style="12" customWidth="1"/>
    <col min="14386" max="14386" width="23.3984375" style="12" bestFit="1" customWidth="1"/>
    <col min="14387" max="14387" width="12.86328125" style="12" bestFit="1" customWidth="1"/>
    <col min="14388" max="14390" width="12.3984375" style="12" customWidth="1"/>
    <col min="14391" max="14391" width="18.59765625" style="12" customWidth="1"/>
    <col min="14392" max="14393" width="12.3984375" style="12" customWidth="1"/>
    <col min="14394" max="14394" width="15.3984375" style="12" customWidth="1"/>
    <col min="14395" max="14395" width="12.3984375" style="12" customWidth="1"/>
    <col min="14396" max="14629" width="12.3984375" style="12"/>
    <col min="14630" max="14631" width="12.3984375" style="12" customWidth="1"/>
    <col min="14632" max="14632" width="23.3984375" style="12" bestFit="1" customWidth="1"/>
    <col min="14633" max="14633" width="12.86328125" style="12" bestFit="1" customWidth="1"/>
    <col min="14634" max="14636" width="12.3984375" style="12" customWidth="1"/>
    <col min="14637" max="14637" width="23.3984375" style="12" bestFit="1" customWidth="1"/>
    <col min="14638" max="14638" width="12.86328125" style="12" bestFit="1" customWidth="1"/>
    <col min="14639" max="14641" width="12.3984375" style="12" customWidth="1"/>
    <col min="14642" max="14642" width="23.3984375" style="12" bestFit="1" customWidth="1"/>
    <col min="14643" max="14643" width="12.86328125" style="12" bestFit="1" customWidth="1"/>
    <col min="14644" max="14646" width="12.3984375" style="12" customWidth="1"/>
    <col min="14647" max="14647" width="18.59765625" style="12" customWidth="1"/>
    <col min="14648" max="14649" width="12.3984375" style="12" customWidth="1"/>
    <col min="14650" max="14650" width="15.3984375" style="12" customWidth="1"/>
    <col min="14651" max="14651" width="12.3984375" style="12" customWidth="1"/>
    <col min="14652" max="14885" width="12.3984375" style="12"/>
    <col min="14886" max="14887" width="12.3984375" style="12" customWidth="1"/>
    <col min="14888" max="14888" width="23.3984375" style="12" bestFit="1" customWidth="1"/>
    <col min="14889" max="14889" width="12.86328125" style="12" bestFit="1" customWidth="1"/>
    <col min="14890" max="14892" width="12.3984375" style="12" customWidth="1"/>
    <col min="14893" max="14893" width="23.3984375" style="12" bestFit="1" customWidth="1"/>
    <col min="14894" max="14894" width="12.86328125" style="12" bestFit="1" customWidth="1"/>
    <col min="14895" max="14897" width="12.3984375" style="12" customWidth="1"/>
    <col min="14898" max="14898" width="23.3984375" style="12" bestFit="1" customWidth="1"/>
    <col min="14899" max="14899" width="12.86328125" style="12" bestFit="1" customWidth="1"/>
    <col min="14900" max="14902" width="12.3984375" style="12" customWidth="1"/>
    <col min="14903" max="14903" width="18.59765625" style="12" customWidth="1"/>
    <col min="14904" max="14905" width="12.3984375" style="12" customWidth="1"/>
    <col min="14906" max="14906" width="15.3984375" style="12" customWidth="1"/>
    <col min="14907" max="14907" width="12.3984375" style="12" customWidth="1"/>
    <col min="14908" max="15141" width="12.3984375" style="12"/>
    <col min="15142" max="15143" width="12.3984375" style="12" customWidth="1"/>
    <col min="15144" max="15144" width="23.3984375" style="12" bestFit="1" customWidth="1"/>
    <col min="15145" max="15145" width="12.86328125" style="12" bestFit="1" customWidth="1"/>
    <col min="15146" max="15148" width="12.3984375" style="12" customWidth="1"/>
    <col min="15149" max="15149" width="23.3984375" style="12" bestFit="1" customWidth="1"/>
    <col min="15150" max="15150" width="12.86328125" style="12" bestFit="1" customWidth="1"/>
    <col min="15151" max="15153" width="12.3984375" style="12" customWidth="1"/>
    <col min="15154" max="15154" width="23.3984375" style="12" bestFit="1" customWidth="1"/>
    <col min="15155" max="15155" width="12.86328125" style="12" bestFit="1" customWidth="1"/>
    <col min="15156" max="15158" width="12.3984375" style="12" customWidth="1"/>
    <col min="15159" max="15159" width="18.59765625" style="12" customWidth="1"/>
    <col min="15160" max="15161" width="12.3984375" style="12" customWidth="1"/>
    <col min="15162" max="15162" width="15.3984375" style="12" customWidth="1"/>
    <col min="15163" max="15163" width="12.3984375" style="12" customWidth="1"/>
    <col min="15164" max="15397" width="12.3984375" style="12"/>
    <col min="15398" max="15399" width="12.3984375" style="12" customWidth="1"/>
    <col min="15400" max="15400" width="23.3984375" style="12" bestFit="1" customWidth="1"/>
    <col min="15401" max="15401" width="12.86328125" style="12" bestFit="1" customWidth="1"/>
    <col min="15402" max="15404" width="12.3984375" style="12" customWidth="1"/>
    <col min="15405" max="15405" width="23.3984375" style="12" bestFit="1" customWidth="1"/>
    <col min="15406" max="15406" width="12.86328125" style="12" bestFit="1" customWidth="1"/>
    <col min="15407" max="15409" width="12.3984375" style="12" customWidth="1"/>
    <col min="15410" max="15410" width="23.3984375" style="12" bestFit="1" customWidth="1"/>
    <col min="15411" max="15411" width="12.86328125" style="12" bestFit="1" customWidth="1"/>
    <col min="15412" max="15414" width="12.3984375" style="12" customWidth="1"/>
    <col min="15415" max="15415" width="18.59765625" style="12" customWidth="1"/>
    <col min="15416" max="15417" width="12.3984375" style="12" customWidth="1"/>
    <col min="15418" max="15418" width="15.3984375" style="12" customWidth="1"/>
    <col min="15419" max="15419" width="12.3984375" style="12" customWidth="1"/>
    <col min="15420" max="15653" width="12.3984375" style="12"/>
    <col min="15654" max="15655" width="12.3984375" style="12" customWidth="1"/>
    <col min="15656" max="15656" width="23.3984375" style="12" bestFit="1" customWidth="1"/>
    <col min="15657" max="15657" width="12.86328125" style="12" bestFit="1" customWidth="1"/>
    <col min="15658" max="15660" width="12.3984375" style="12" customWidth="1"/>
    <col min="15661" max="15661" width="23.3984375" style="12" bestFit="1" customWidth="1"/>
    <col min="15662" max="15662" width="12.86328125" style="12" bestFit="1" customWidth="1"/>
    <col min="15663" max="15665" width="12.3984375" style="12" customWidth="1"/>
    <col min="15666" max="15666" width="23.3984375" style="12" bestFit="1" customWidth="1"/>
    <col min="15667" max="15667" width="12.86328125" style="12" bestFit="1" customWidth="1"/>
    <col min="15668" max="15670" width="12.3984375" style="12" customWidth="1"/>
    <col min="15671" max="15671" width="18.59765625" style="12" customWidth="1"/>
    <col min="15672" max="15673" width="12.3984375" style="12" customWidth="1"/>
    <col min="15674" max="15674" width="15.3984375" style="12" customWidth="1"/>
    <col min="15675" max="15675" width="12.3984375" style="12" customWidth="1"/>
    <col min="15676" max="15909" width="12.3984375" style="12"/>
    <col min="15910" max="15911" width="12.3984375" style="12" customWidth="1"/>
    <col min="15912" max="15912" width="23.3984375" style="12" bestFit="1" customWidth="1"/>
    <col min="15913" max="15913" width="12.86328125" style="12" bestFit="1" customWidth="1"/>
    <col min="15914" max="15916" width="12.3984375" style="12" customWidth="1"/>
    <col min="15917" max="15917" width="23.3984375" style="12" bestFit="1" customWidth="1"/>
    <col min="15918" max="15918" width="12.86328125" style="12" bestFit="1" customWidth="1"/>
    <col min="15919" max="15921" width="12.3984375" style="12" customWidth="1"/>
    <col min="15922" max="15922" width="23.3984375" style="12" bestFit="1" customWidth="1"/>
    <col min="15923" max="15923" width="12.86328125" style="12" bestFit="1" customWidth="1"/>
    <col min="15924" max="15926" width="12.3984375" style="12" customWidth="1"/>
    <col min="15927" max="15927" width="18.59765625" style="12" customWidth="1"/>
    <col min="15928" max="15929" width="12.3984375" style="12" customWidth="1"/>
    <col min="15930" max="15930" width="15.3984375" style="12" customWidth="1"/>
    <col min="15931" max="15931" width="12.3984375" style="12" customWidth="1"/>
    <col min="15932" max="16165" width="12.3984375" style="12"/>
    <col min="16166" max="16167" width="12.3984375" style="12" customWidth="1"/>
    <col min="16168" max="16168" width="23.3984375" style="12" bestFit="1" customWidth="1"/>
    <col min="16169" max="16169" width="12.86328125" style="12" bestFit="1" customWidth="1"/>
    <col min="16170" max="16172" width="12.3984375" style="12" customWidth="1"/>
    <col min="16173" max="16173" width="23.3984375" style="12" bestFit="1" customWidth="1"/>
    <col min="16174" max="16174" width="12.86328125" style="12" bestFit="1" customWidth="1"/>
    <col min="16175" max="16177" width="12.3984375" style="12" customWidth="1"/>
    <col min="16178" max="16178" width="23.3984375" style="12" bestFit="1" customWidth="1"/>
    <col min="16179" max="16179" width="12.86328125" style="12" bestFit="1" customWidth="1"/>
    <col min="16180" max="16182" width="12.3984375" style="12" customWidth="1"/>
    <col min="16183" max="16183" width="18.59765625" style="12" customWidth="1"/>
    <col min="16184" max="16185" width="12.3984375" style="12" customWidth="1"/>
    <col min="16186" max="16186" width="15.3984375" style="12" customWidth="1"/>
    <col min="16187" max="16187" width="12.3984375" style="12" customWidth="1"/>
    <col min="16188" max="16384" width="12.3984375" style="12"/>
  </cols>
  <sheetData>
    <row r="1" spans="1:60" ht="23.1" customHeight="1">
      <c r="A1" s="295" t="s">
        <v>17</v>
      </c>
      <c r="B1" s="295"/>
      <c r="C1" s="330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  <c r="O1" s="331"/>
      <c r="P1" s="331"/>
      <c r="Q1" s="331"/>
      <c r="R1" s="331"/>
      <c r="S1" s="331"/>
      <c r="T1" s="331"/>
      <c r="U1" s="331"/>
      <c r="V1" s="331"/>
      <c r="W1" s="331"/>
      <c r="X1" s="331"/>
      <c r="Y1" s="331"/>
      <c r="Z1" s="331"/>
      <c r="AA1" s="331"/>
      <c r="AB1" s="331"/>
      <c r="AC1" s="331"/>
      <c r="AD1" s="331"/>
      <c r="AE1" s="331"/>
      <c r="AF1" s="331"/>
      <c r="AG1" s="331"/>
      <c r="AH1" s="331"/>
      <c r="AI1" s="331"/>
      <c r="AJ1" s="331"/>
      <c r="AK1" s="331"/>
      <c r="AL1" s="331"/>
      <c r="AM1" s="331"/>
      <c r="AN1" s="331"/>
      <c r="AO1" s="331"/>
      <c r="AP1" s="331"/>
      <c r="AQ1" s="331"/>
      <c r="AR1" s="331"/>
      <c r="AS1" s="331"/>
      <c r="AT1" s="331"/>
      <c r="AU1" s="331"/>
      <c r="AV1" s="331"/>
      <c r="AW1" s="331"/>
      <c r="AX1" s="331"/>
      <c r="AY1" s="331"/>
      <c r="AZ1" s="331"/>
      <c r="BA1" s="331"/>
      <c r="BB1" s="331"/>
      <c r="BC1" s="331"/>
      <c r="BD1" s="331"/>
      <c r="BE1" s="331"/>
      <c r="BF1" s="331"/>
      <c r="BG1" s="331"/>
      <c r="BH1" s="332"/>
    </row>
    <row r="2" spans="1:60" ht="23.1" customHeight="1">
      <c r="A2" s="313" t="s">
        <v>73</v>
      </c>
      <c r="B2" s="313"/>
      <c r="C2" s="333" t="s">
        <v>74</v>
      </c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331"/>
      <c r="P2" s="331"/>
      <c r="Q2" s="331"/>
      <c r="R2" s="331"/>
      <c r="S2" s="331"/>
      <c r="T2" s="331"/>
      <c r="U2" s="331"/>
      <c r="V2" s="331"/>
      <c r="W2" s="331"/>
      <c r="X2" s="331"/>
      <c r="Y2" s="331"/>
      <c r="Z2" s="331"/>
      <c r="AA2" s="331"/>
      <c r="AB2" s="331"/>
      <c r="AC2" s="331"/>
      <c r="AD2" s="331"/>
      <c r="AE2" s="331"/>
      <c r="AF2" s="331"/>
      <c r="AG2" s="331"/>
      <c r="AH2" s="331"/>
      <c r="AI2" s="331"/>
      <c r="AJ2" s="331"/>
      <c r="AK2" s="331"/>
      <c r="AL2" s="331"/>
      <c r="AM2" s="331"/>
      <c r="AN2" s="331"/>
      <c r="AO2" s="331"/>
      <c r="AP2" s="331"/>
      <c r="AQ2" s="331"/>
      <c r="AR2" s="331"/>
      <c r="AS2" s="331"/>
      <c r="AT2" s="331"/>
      <c r="AU2" s="331"/>
      <c r="AV2" s="331"/>
      <c r="AW2" s="331"/>
      <c r="AX2" s="331"/>
      <c r="AY2" s="331"/>
      <c r="AZ2" s="331"/>
      <c r="BA2" s="331"/>
      <c r="BB2" s="331"/>
      <c r="BC2" s="331"/>
      <c r="BD2" s="331"/>
      <c r="BE2" s="331"/>
      <c r="BF2" s="331"/>
      <c r="BG2" s="331"/>
      <c r="BH2" s="332"/>
    </row>
    <row r="3" spans="1:60" ht="55.5" customHeight="1">
      <c r="A3" s="295" t="s">
        <v>63</v>
      </c>
      <c r="B3" s="295"/>
      <c r="C3" s="334" t="s">
        <v>133</v>
      </c>
      <c r="D3" s="335"/>
      <c r="E3" s="335"/>
      <c r="F3" s="335"/>
      <c r="G3" s="335"/>
      <c r="H3" s="335"/>
      <c r="I3" s="334"/>
      <c r="J3" s="335"/>
      <c r="K3" s="335"/>
      <c r="L3" s="335"/>
      <c r="M3" s="335"/>
      <c r="N3" s="335"/>
      <c r="O3" s="334"/>
      <c r="P3" s="335"/>
      <c r="Q3" s="335"/>
      <c r="R3" s="335"/>
      <c r="S3" s="335"/>
      <c r="T3" s="335"/>
      <c r="U3" s="336"/>
      <c r="V3" s="334"/>
      <c r="W3" s="335"/>
      <c r="X3" s="335"/>
      <c r="Y3" s="335"/>
      <c r="Z3" s="335"/>
      <c r="AA3" s="335"/>
      <c r="AB3" s="336"/>
      <c r="AC3" s="334"/>
      <c r="AD3" s="335"/>
      <c r="AE3" s="335"/>
      <c r="AF3" s="335"/>
      <c r="AG3" s="335"/>
      <c r="AH3" s="335"/>
      <c r="AI3" s="336"/>
      <c r="AJ3" s="337"/>
      <c r="AK3" s="335"/>
      <c r="AL3" s="335"/>
      <c r="AM3" s="335"/>
      <c r="AN3" s="335"/>
      <c r="AO3" s="335"/>
      <c r="AP3" s="335"/>
      <c r="AQ3" s="326"/>
      <c r="AR3" s="337"/>
      <c r="AS3" s="335"/>
      <c r="AT3" s="335"/>
      <c r="AU3" s="335"/>
      <c r="AV3" s="335"/>
      <c r="AW3" s="335"/>
      <c r="AX3" s="335"/>
      <c r="AY3" s="326"/>
      <c r="AZ3" s="334" t="s">
        <v>76</v>
      </c>
      <c r="BA3" s="335"/>
      <c r="BB3" s="335"/>
      <c r="BC3" s="335"/>
      <c r="BD3" s="335"/>
      <c r="BE3" s="335"/>
      <c r="BF3" s="335"/>
      <c r="BG3" s="335"/>
      <c r="BH3" s="326"/>
    </row>
    <row r="4" spans="1:60" ht="76.150000000000006" customHeight="1">
      <c r="A4" s="295" t="s">
        <v>21</v>
      </c>
      <c r="B4" s="295"/>
      <c r="C4" s="324"/>
      <c r="D4" s="325"/>
      <c r="E4" s="325"/>
      <c r="F4" s="325"/>
      <c r="G4" s="325"/>
      <c r="H4" s="325"/>
      <c r="I4" s="324"/>
      <c r="J4" s="325"/>
      <c r="K4" s="325"/>
      <c r="L4" s="325"/>
      <c r="M4" s="325"/>
      <c r="N4" s="325"/>
      <c r="O4" s="324"/>
      <c r="P4" s="325"/>
      <c r="Q4" s="325"/>
      <c r="R4" s="325"/>
      <c r="S4" s="325"/>
      <c r="T4" s="325"/>
      <c r="U4" s="327"/>
      <c r="V4" s="324"/>
      <c r="W4" s="325"/>
      <c r="X4" s="325"/>
      <c r="Y4" s="325"/>
      <c r="Z4" s="325"/>
      <c r="AA4" s="325"/>
      <c r="AB4" s="327"/>
      <c r="AC4" s="324"/>
      <c r="AD4" s="325"/>
      <c r="AE4" s="325"/>
      <c r="AF4" s="325"/>
      <c r="AG4" s="325"/>
      <c r="AH4" s="325"/>
      <c r="AI4" s="327"/>
      <c r="AJ4" s="324"/>
      <c r="AK4" s="325"/>
      <c r="AL4" s="325"/>
      <c r="AM4" s="325"/>
      <c r="AN4" s="325"/>
      <c r="AO4" s="325"/>
      <c r="AP4" s="325"/>
      <c r="AQ4" s="326"/>
      <c r="AR4" s="324"/>
      <c r="AS4" s="325"/>
      <c r="AT4" s="325"/>
      <c r="AU4" s="325"/>
      <c r="AV4" s="325"/>
      <c r="AW4" s="325"/>
      <c r="AX4" s="325"/>
      <c r="AY4" s="326"/>
      <c r="AZ4" s="324"/>
      <c r="BA4" s="325"/>
      <c r="BB4" s="325"/>
      <c r="BC4" s="325"/>
      <c r="BD4" s="325"/>
      <c r="BE4" s="325"/>
      <c r="BF4" s="325"/>
      <c r="BG4" s="325"/>
      <c r="BH4" s="326"/>
    </row>
    <row r="5" spans="1:60" s="13" customFormat="1" ht="23.1" customHeight="1">
      <c r="A5" s="306" t="s">
        <v>78</v>
      </c>
      <c r="B5" s="306"/>
      <c r="C5" s="128" t="s">
        <v>134</v>
      </c>
      <c r="D5" s="51"/>
      <c r="E5" s="51"/>
      <c r="F5" s="51">
        <f>COUNT(C10:C101)</f>
        <v>0</v>
      </c>
      <c r="G5" s="51"/>
      <c r="H5" s="51"/>
      <c r="I5" s="128"/>
      <c r="J5" s="51"/>
      <c r="K5" s="51"/>
      <c r="L5" s="51">
        <f>COUNT(I10:I101)</f>
        <v>0</v>
      </c>
      <c r="M5" s="51"/>
      <c r="N5" s="51"/>
      <c r="O5" s="128"/>
      <c r="P5" s="51"/>
      <c r="Q5" s="51"/>
      <c r="R5" s="51">
        <f>COUNT(O10:O101)</f>
        <v>0</v>
      </c>
      <c r="S5" s="51"/>
      <c r="T5" s="51"/>
      <c r="U5" s="85"/>
      <c r="V5" s="128"/>
      <c r="W5" s="51"/>
      <c r="X5" s="51"/>
      <c r="Y5" s="51">
        <f>COUNT(V10:V101)</f>
        <v>0</v>
      </c>
      <c r="Z5" s="51"/>
      <c r="AA5" s="51"/>
      <c r="AB5" s="85"/>
      <c r="AC5" s="128"/>
      <c r="AD5" s="51"/>
      <c r="AE5" s="51"/>
      <c r="AF5" s="51">
        <f>COUNT(AC10:AC101)</f>
        <v>0</v>
      </c>
      <c r="AG5" s="51"/>
      <c r="AH5" s="51"/>
      <c r="AI5" s="85"/>
      <c r="AJ5" s="128"/>
      <c r="AK5" s="51"/>
      <c r="AL5" s="51"/>
      <c r="AM5" s="51">
        <f>COUNT(AJ10:AJ101)</f>
        <v>0</v>
      </c>
      <c r="AN5" s="51"/>
      <c r="AO5" s="51"/>
      <c r="AP5" s="85"/>
      <c r="AQ5" s="85"/>
      <c r="AR5" s="128"/>
      <c r="AS5" s="51"/>
      <c r="AT5" s="51"/>
      <c r="AU5" s="51">
        <f>COUNT(AR10:AR101)</f>
        <v>0</v>
      </c>
      <c r="AV5" s="51"/>
      <c r="AW5" s="51"/>
      <c r="AX5" s="85"/>
      <c r="AY5" s="85"/>
      <c r="AZ5" s="328"/>
      <c r="BA5" s="329"/>
      <c r="BB5" s="329"/>
      <c r="BC5" s="329"/>
      <c r="BD5" s="329"/>
      <c r="BE5" s="329"/>
      <c r="BF5" s="329"/>
      <c r="BG5" s="329"/>
      <c r="BH5" s="326"/>
    </row>
    <row r="6" spans="1:60" ht="23.1" customHeight="1">
      <c r="A6" s="292"/>
      <c r="B6" s="292"/>
      <c r="C6" s="52" t="s">
        <v>79</v>
      </c>
      <c r="D6" s="52" t="s">
        <v>80</v>
      </c>
      <c r="E6" s="52" t="s">
        <v>81</v>
      </c>
      <c r="F6" s="53" t="s">
        <v>25</v>
      </c>
      <c r="G6" s="52" t="s">
        <v>83</v>
      </c>
      <c r="H6" s="52" t="s">
        <v>84</v>
      </c>
      <c r="I6" s="52" t="s">
        <v>7</v>
      </c>
      <c r="J6" s="52" t="s">
        <v>9</v>
      </c>
      <c r="K6" s="52" t="s">
        <v>81</v>
      </c>
      <c r="L6" s="53" t="s">
        <v>12</v>
      </c>
      <c r="M6" s="52" t="s">
        <v>45</v>
      </c>
      <c r="N6" s="52" t="s">
        <v>84</v>
      </c>
      <c r="O6" s="52" t="s">
        <v>7</v>
      </c>
      <c r="P6" s="52" t="s">
        <v>9</v>
      </c>
      <c r="Q6" s="52" t="s">
        <v>81</v>
      </c>
      <c r="R6" s="53" t="s">
        <v>12</v>
      </c>
      <c r="S6" s="52" t="s">
        <v>45</v>
      </c>
      <c r="T6" s="52" t="s">
        <v>84</v>
      </c>
      <c r="U6" s="86" t="s">
        <v>15</v>
      </c>
      <c r="V6" s="52" t="s">
        <v>7</v>
      </c>
      <c r="W6" s="52" t="s">
        <v>9</v>
      </c>
      <c r="X6" s="52" t="s">
        <v>81</v>
      </c>
      <c r="Y6" s="53" t="s">
        <v>12</v>
      </c>
      <c r="Z6" s="52" t="s">
        <v>45</v>
      </c>
      <c r="AA6" s="52" t="s">
        <v>84</v>
      </c>
      <c r="AB6" s="86" t="s">
        <v>15</v>
      </c>
      <c r="AC6" s="52" t="s">
        <v>79</v>
      </c>
      <c r="AD6" s="52" t="s">
        <v>80</v>
      </c>
      <c r="AE6" s="52" t="s">
        <v>81</v>
      </c>
      <c r="AF6" s="53" t="s">
        <v>25</v>
      </c>
      <c r="AG6" s="52" t="s">
        <v>83</v>
      </c>
      <c r="AH6" s="52" t="s">
        <v>84</v>
      </c>
      <c r="AI6" s="86" t="s">
        <v>85</v>
      </c>
      <c r="AJ6" s="52" t="s">
        <v>7</v>
      </c>
      <c r="AK6" s="52" t="s">
        <v>9</v>
      </c>
      <c r="AL6" s="52" t="s">
        <v>81</v>
      </c>
      <c r="AM6" s="53" t="s">
        <v>12</v>
      </c>
      <c r="AN6" s="52" t="s">
        <v>45</v>
      </c>
      <c r="AO6" s="52" t="s">
        <v>84</v>
      </c>
      <c r="AP6" s="86" t="s">
        <v>15</v>
      </c>
      <c r="AQ6" s="211" t="s">
        <v>107</v>
      </c>
      <c r="AR6" s="52" t="s">
        <v>79</v>
      </c>
      <c r="AS6" s="52" t="s">
        <v>80</v>
      </c>
      <c r="AT6" s="52" t="s">
        <v>81</v>
      </c>
      <c r="AU6" s="53" t="s">
        <v>25</v>
      </c>
      <c r="AV6" s="52" t="s">
        <v>83</v>
      </c>
      <c r="AW6" s="52" t="s">
        <v>84</v>
      </c>
      <c r="AX6" s="86" t="s">
        <v>85</v>
      </c>
      <c r="AY6" s="86" t="s">
        <v>61</v>
      </c>
      <c r="AZ6" s="54" t="s">
        <v>27</v>
      </c>
      <c r="BA6" s="54" t="s">
        <v>28</v>
      </c>
      <c r="BB6" s="54" t="s">
        <v>81</v>
      </c>
      <c r="BC6" s="55" t="s">
        <v>29</v>
      </c>
      <c r="BD6" s="52" t="s">
        <v>83</v>
      </c>
      <c r="BE6" s="52" t="s">
        <v>84</v>
      </c>
      <c r="BF6" s="86" t="s">
        <v>85</v>
      </c>
      <c r="BG6" s="211" t="s">
        <v>107</v>
      </c>
      <c r="BH6" s="86" t="s">
        <v>61</v>
      </c>
    </row>
    <row r="7" spans="1:60" s="14" customFormat="1" ht="30" customHeight="1">
      <c r="A7" s="294" t="s">
        <v>86</v>
      </c>
      <c r="B7" s="294"/>
      <c r="C7" s="31"/>
      <c r="D7" s="31">
        <f>G7/H7</f>
        <v>4000</v>
      </c>
      <c r="E7" s="31"/>
      <c r="F7" s="56"/>
      <c r="G7" s="131">
        <v>40000</v>
      </c>
      <c r="H7" s="131">
        <v>10</v>
      </c>
      <c r="I7" s="31"/>
      <c r="J7" s="31">
        <f>M7+N7</f>
        <v>0</v>
      </c>
      <c r="K7" s="31"/>
      <c r="L7" s="56"/>
      <c r="M7" s="131"/>
      <c r="N7" s="131"/>
      <c r="O7" s="31"/>
      <c r="P7" s="31">
        <f>S7+T7</f>
        <v>0</v>
      </c>
      <c r="Q7" s="31"/>
      <c r="R7" s="56"/>
      <c r="S7" s="131"/>
      <c r="T7" s="131"/>
      <c r="U7" s="87"/>
      <c r="V7" s="31"/>
      <c r="W7" s="31"/>
      <c r="X7" s="31"/>
      <c r="Y7" s="56"/>
      <c r="Z7" s="131"/>
      <c r="AA7" s="131"/>
      <c r="AB7" s="87" t="e">
        <f>Z7/V7*1000</f>
        <v>#DIV/0!</v>
      </c>
      <c r="AC7" s="31"/>
      <c r="AD7" s="31"/>
      <c r="AE7" s="31"/>
      <c r="AF7" s="56"/>
      <c r="AG7" s="131"/>
      <c r="AH7" s="131"/>
      <c r="AI7" s="87" t="e">
        <f>AG7/AC7*1000</f>
        <v>#DIV/0!</v>
      </c>
      <c r="AJ7" s="31"/>
      <c r="AK7" s="31">
        <f>AN7+AO7</f>
        <v>0</v>
      </c>
      <c r="AL7" s="31"/>
      <c r="AM7" s="56"/>
      <c r="AN7" s="131"/>
      <c r="AO7" s="131"/>
      <c r="AP7" s="87"/>
      <c r="AQ7" s="131"/>
      <c r="AR7" s="31"/>
      <c r="AS7" s="31"/>
      <c r="AT7" s="31"/>
      <c r="AU7" s="56"/>
      <c r="AV7" s="131"/>
      <c r="AW7" s="131"/>
      <c r="AX7" s="87" t="e">
        <f>AV7/AR7*1000</f>
        <v>#DIV/0!</v>
      </c>
      <c r="AY7" s="131"/>
      <c r="AZ7" s="57"/>
      <c r="BA7" s="57">
        <f>SUMIF($C$6:$AY$6,$BA$6,C7:AY7)</f>
        <v>4000</v>
      </c>
      <c r="BB7" s="57"/>
      <c r="BC7" s="58"/>
      <c r="BD7" s="154">
        <f>SUMIF($C$6:$AY$6,$BD$6,C7:AY7)</f>
        <v>40000</v>
      </c>
      <c r="BE7" s="182">
        <f>BD7/BA7</f>
        <v>10</v>
      </c>
      <c r="BF7" s="93" t="e">
        <f>BD7/AZ7*1000</f>
        <v>#DIV/0!</v>
      </c>
      <c r="BG7" s="93"/>
      <c r="BH7" s="93"/>
    </row>
    <row r="8" spans="1:60" ht="16.5" hidden="1" customHeight="1">
      <c r="A8" s="319" t="s">
        <v>87</v>
      </c>
      <c r="B8" s="320"/>
      <c r="C8" s="35" t="e">
        <f>C7/D5*F5</f>
        <v>#DIV/0!</v>
      </c>
      <c r="D8" s="50" t="e">
        <f>D7/D5*F5</f>
        <v>#DIV/0!</v>
      </c>
      <c r="E8" s="50"/>
      <c r="F8" s="60" t="e">
        <f>D8/C8</f>
        <v>#DIV/0!</v>
      </c>
      <c r="G8" s="132" t="e">
        <f>G7/D5*F5</f>
        <v>#DIV/0!</v>
      </c>
      <c r="H8" s="132"/>
      <c r="I8" s="35" t="e">
        <f>I7/J5*L5</f>
        <v>#DIV/0!</v>
      </c>
      <c r="J8" s="50" t="e">
        <f>J7/J5*L5</f>
        <v>#DIV/0!</v>
      </c>
      <c r="K8" s="50"/>
      <c r="L8" s="60" t="e">
        <f>J8/I8</f>
        <v>#DIV/0!</v>
      </c>
      <c r="M8" s="132" t="e">
        <f>M7/J5*L5</f>
        <v>#DIV/0!</v>
      </c>
      <c r="N8" s="132"/>
      <c r="O8" s="35" t="e">
        <f>O7/P5*R5</f>
        <v>#DIV/0!</v>
      </c>
      <c r="P8" s="50" t="e">
        <f>P7/P5*R5</f>
        <v>#DIV/0!</v>
      </c>
      <c r="Q8" s="50"/>
      <c r="R8" s="60" t="e">
        <f>P8/O8</f>
        <v>#DIV/0!</v>
      </c>
      <c r="S8" s="132" t="e">
        <f>S7/P5*R5</f>
        <v>#DIV/0!</v>
      </c>
      <c r="T8" s="132"/>
      <c r="U8" s="88" t="e">
        <f>S8/P8</f>
        <v>#DIV/0!</v>
      </c>
      <c r="V8" s="35" t="e">
        <f>V7/W5*Y5</f>
        <v>#DIV/0!</v>
      </c>
      <c r="W8" s="50" t="e">
        <f>W7/W5*Y5</f>
        <v>#DIV/0!</v>
      </c>
      <c r="X8" s="50"/>
      <c r="Y8" s="60" t="e">
        <f>W8/V8</f>
        <v>#DIV/0!</v>
      </c>
      <c r="Z8" s="132" t="e">
        <f>Z7/W5*Y5</f>
        <v>#DIV/0!</v>
      </c>
      <c r="AA8" s="132"/>
      <c r="AB8" s="88" t="e">
        <f>Z8/W8</f>
        <v>#DIV/0!</v>
      </c>
      <c r="AC8" s="35" t="e">
        <f>AC7/AD5*AF5</f>
        <v>#DIV/0!</v>
      </c>
      <c r="AD8" s="50" t="e">
        <f>AD7/AD5*AF5</f>
        <v>#DIV/0!</v>
      </c>
      <c r="AE8" s="50"/>
      <c r="AF8" s="60" t="e">
        <f>AD8/AC8</f>
        <v>#DIV/0!</v>
      </c>
      <c r="AG8" s="132" t="e">
        <f>AG7/AD5*AF5</f>
        <v>#DIV/0!</v>
      </c>
      <c r="AH8" s="132"/>
      <c r="AI8" s="88" t="e">
        <f>AG8/AD8</f>
        <v>#DIV/0!</v>
      </c>
      <c r="AJ8" s="35" t="e">
        <f>AJ7/AK5*AM5</f>
        <v>#DIV/0!</v>
      </c>
      <c r="AK8" s="50" t="e">
        <f>AK7/AK5*AM5</f>
        <v>#DIV/0!</v>
      </c>
      <c r="AL8" s="50"/>
      <c r="AM8" s="60" t="e">
        <f>AK8/AJ8</f>
        <v>#DIV/0!</v>
      </c>
      <c r="AN8" s="132" t="e">
        <f>AN7/AK5*AM5</f>
        <v>#DIV/0!</v>
      </c>
      <c r="AO8" s="132"/>
      <c r="AP8" s="88" t="e">
        <f>AN8/AK8</f>
        <v>#DIV/0!</v>
      </c>
      <c r="AQ8" s="134"/>
      <c r="AR8" s="35" t="e">
        <f>AR7/AS5*AU5</f>
        <v>#DIV/0!</v>
      </c>
      <c r="AS8" s="50" t="e">
        <f>AS7/AS5*AU5</f>
        <v>#DIV/0!</v>
      </c>
      <c r="AT8" s="50"/>
      <c r="AU8" s="60" t="e">
        <f>AS8/AR8</f>
        <v>#DIV/0!</v>
      </c>
      <c r="AV8" s="132" t="e">
        <f>AV7/AS5*AU5</f>
        <v>#DIV/0!</v>
      </c>
      <c r="AW8" s="132"/>
      <c r="AX8" s="88" t="e">
        <f>AV8/AS8</f>
        <v>#DIV/0!</v>
      </c>
      <c r="AY8" s="134"/>
      <c r="AZ8" s="61" t="e">
        <f>SUMIF(#REF!,$AZ$6,#REF!)</f>
        <v>#REF!</v>
      </c>
      <c r="BA8" s="62" t="e">
        <f>SUMIF(#REF!,$BA$6,#REF!)</f>
        <v>#REF!</v>
      </c>
      <c r="BB8" s="62"/>
      <c r="BC8" s="63" t="e">
        <f>BA8/AZ8</f>
        <v>#REF!</v>
      </c>
      <c r="BD8" s="155" t="e">
        <f>SUMIF(#REF!,$BD$6,#REF!)</f>
        <v>#REF!</v>
      </c>
      <c r="BE8" s="155"/>
      <c r="BF8" s="88" t="e">
        <f>BD8/BA8</f>
        <v>#REF!</v>
      </c>
      <c r="BG8" s="93"/>
      <c r="BH8" s="93"/>
    </row>
    <row r="9" spans="1:60" s="14" customFormat="1" ht="30" customHeight="1">
      <c r="A9" s="300" t="s">
        <v>88</v>
      </c>
      <c r="B9" s="300"/>
      <c r="C9" s="39">
        <f>SUM(C10:C101)</f>
        <v>0</v>
      </c>
      <c r="D9" s="40">
        <f>SUM(D10:D101)</f>
        <v>0</v>
      </c>
      <c r="E9" s="40">
        <f>SUM(E10:E101)</f>
        <v>0</v>
      </c>
      <c r="F9" s="41" t="e">
        <f t="shared" ref="F9:F102" si="0">D9/C9</f>
        <v>#DIV/0!</v>
      </c>
      <c r="G9" s="133">
        <f>SUM(G10:G101)</f>
        <v>0</v>
      </c>
      <c r="H9" s="145" t="e">
        <f>G9/D9</f>
        <v>#DIV/0!</v>
      </c>
      <c r="I9" s="39">
        <f>SUM(I10:I101)</f>
        <v>0</v>
      </c>
      <c r="J9" s="40">
        <f>SUM(J10:J101)</f>
        <v>0</v>
      </c>
      <c r="K9" s="40">
        <f>SUM(K10:K101)</f>
        <v>0</v>
      </c>
      <c r="L9" s="41" t="e">
        <f t="shared" ref="L9:L102" si="1">J9/I9</f>
        <v>#DIV/0!</v>
      </c>
      <c r="M9" s="133">
        <f>SUM(M10:M101)</f>
        <v>0</v>
      </c>
      <c r="N9" s="178" t="e">
        <f>M9/J9</f>
        <v>#DIV/0!</v>
      </c>
      <c r="O9" s="39">
        <f>SUM(O10:O101)</f>
        <v>0</v>
      </c>
      <c r="P9" s="40">
        <f>SUM(P10:P101)</f>
        <v>0</v>
      </c>
      <c r="Q9" s="40">
        <f>SUM(Q10:Q101)</f>
        <v>0</v>
      </c>
      <c r="R9" s="41" t="e">
        <f t="shared" ref="R9:R102" si="2">P9/O9</f>
        <v>#DIV/0!</v>
      </c>
      <c r="S9" s="133">
        <f>SUM(S10:S101)</f>
        <v>0</v>
      </c>
      <c r="T9" s="178" t="e">
        <f>S9/P9</f>
        <v>#DIV/0!</v>
      </c>
      <c r="U9" s="178" t="e">
        <f>S9/O9*1000</f>
        <v>#DIV/0!</v>
      </c>
      <c r="V9" s="39">
        <f>SUM(V10:V101)</f>
        <v>0</v>
      </c>
      <c r="W9" s="40">
        <f>SUM(W10:W101)</f>
        <v>0</v>
      </c>
      <c r="X9" s="40">
        <f>SUM(X10:X101)</f>
        <v>0</v>
      </c>
      <c r="Y9" s="41" t="e">
        <f t="shared" ref="Y9:Y102" si="3">W9/V9</f>
        <v>#DIV/0!</v>
      </c>
      <c r="Z9" s="133">
        <f>SUM(Z10:Z101)</f>
        <v>0</v>
      </c>
      <c r="AA9" s="178" t="e">
        <f>Z9/W9</f>
        <v>#DIV/0!</v>
      </c>
      <c r="AB9" s="178" t="e">
        <f>Z9/V9*1000</f>
        <v>#DIV/0!</v>
      </c>
      <c r="AC9" s="39">
        <f>SUM(AC10:AC101)</f>
        <v>0</v>
      </c>
      <c r="AD9" s="40">
        <f>SUM(AD10:AD101)</f>
        <v>0</v>
      </c>
      <c r="AE9" s="40">
        <f>SUM(AE10:AE101)</f>
        <v>0</v>
      </c>
      <c r="AF9" s="41" t="e">
        <f t="shared" ref="AF9:AF102" si="4">AD9/AC9</f>
        <v>#DIV/0!</v>
      </c>
      <c r="AG9" s="133">
        <f>SUM(AG10:AG101)</f>
        <v>0</v>
      </c>
      <c r="AH9" s="178" t="e">
        <f>AG9/AD9</f>
        <v>#DIV/0!</v>
      </c>
      <c r="AI9" s="178" t="e">
        <f>AG9/AC9*1000</f>
        <v>#DIV/0!</v>
      </c>
      <c r="AJ9" s="39">
        <f>SUM(AJ10:AJ101)</f>
        <v>0</v>
      </c>
      <c r="AK9" s="40">
        <f>SUM(AK10:AK101)</f>
        <v>0</v>
      </c>
      <c r="AL9" s="40">
        <f>SUM(AL10:AL101)</f>
        <v>0</v>
      </c>
      <c r="AM9" s="41" t="e">
        <f t="shared" ref="AM9:AM102" si="5">AK9/AJ9</f>
        <v>#DIV/0!</v>
      </c>
      <c r="AN9" s="133">
        <f>SUM(AN10:AN101)</f>
        <v>0</v>
      </c>
      <c r="AO9" s="178" t="e">
        <f>AN9/AK9</f>
        <v>#DIV/0!</v>
      </c>
      <c r="AP9" s="178" t="e">
        <f>AN9/AJ9*1000</f>
        <v>#DIV/0!</v>
      </c>
      <c r="AQ9" s="133">
        <f>SUM(AQ10:AQ101)</f>
        <v>0</v>
      </c>
      <c r="AR9" s="39">
        <f>SUM(AR10:AR101)</f>
        <v>0</v>
      </c>
      <c r="AS9" s="40">
        <f>SUM(AS10:AS101)</f>
        <v>0</v>
      </c>
      <c r="AT9" s="40">
        <f>SUM(AT10:AT101)</f>
        <v>0</v>
      </c>
      <c r="AU9" s="41" t="e">
        <f t="shared" ref="AU9:AU102" si="6">AS9/AR9</f>
        <v>#DIV/0!</v>
      </c>
      <c r="AV9" s="133">
        <f>SUM(AV10:AV101)</f>
        <v>0</v>
      </c>
      <c r="AW9" s="178" t="e">
        <f>AV9/AS9</f>
        <v>#DIV/0!</v>
      </c>
      <c r="AX9" s="178" t="e">
        <f>AV9/AR9*1000</f>
        <v>#DIV/0!</v>
      </c>
      <c r="AY9" s="133">
        <f>SUM(AY10:AY101)</f>
        <v>0</v>
      </c>
      <c r="AZ9" s="59">
        <f t="shared" ref="AZ9:AZ40" si="7">SUMIF($C$6:$AY$6,$AZ$6,C9:AY9)</f>
        <v>0</v>
      </c>
      <c r="BA9" s="59">
        <f t="shared" ref="BA9:BA40" si="8">SUMIF($C$6:$AY$6,$BA$6,C9:AY9)</f>
        <v>0</v>
      </c>
      <c r="BB9" s="59">
        <f t="shared" ref="BB9:BB40" si="9">SUMIF($C$6:$AY$6,$BB$6,C9:AY9)</f>
        <v>0</v>
      </c>
      <c r="BC9" s="65" t="e">
        <f t="shared" ref="BC9:BC72" si="10">BA9/AZ9</f>
        <v>#DIV/0!</v>
      </c>
      <c r="BD9" s="156">
        <f t="shared" ref="BD9:BD40" si="11">SUMIF($C$6:$AY$6,$BD$6,C9:AY9)</f>
        <v>0</v>
      </c>
      <c r="BE9" s="176" t="e">
        <f>BD9/BA9</f>
        <v>#DIV/0!</v>
      </c>
      <c r="BF9" s="183" t="e">
        <f>BD9/AZ9*1000</f>
        <v>#DIV/0!</v>
      </c>
      <c r="BG9" s="156">
        <f t="shared" ref="BG9:BG40" si="12">SUMIF($C$6:$AY$6,$BG$6,C9:AY9)</f>
        <v>0</v>
      </c>
      <c r="BH9" s="156">
        <f t="shared" ref="BH9:BH40" si="13">SUMIF($C$6:$AY$6,$BH$6,C9:AY9)</f>
        <v>0</v>
      </c>
    </row>
    <row r="10" spans="1:60" ht="15.75">
      <c r="A10" s="231">
        <v>43929</v>
      </c>
      <c r="B10" s="44" t="s">
        <v>127</v>
      </c>
      <c r="C10" s="248"/>
      <c r="D10" s="248"/>
      <c r="E10" s="248"/>
      <c r="F10" s="250" t="e">
        <f t="shared" si="0"/>
        <v>#DIV/0!</v>
      </c>
      <c r="G10" s="134"/>
      <c r="H10" s="144" t="e">
        <f>G10/D10</f>
        <v>#DIV/0!</v>
      </c>
      <c r="I10" s="35"/>
      <c r="J10" s="35"/>
      <c r="K10" s="35"/>
      <c r="L10" s="60" t="e">
        <f t="shared" si="1"/>
        <v>#DIV/0!</v>
      </c>
      <c r="M10" s="134"/>
      <c r="N10" s="180" t="e">
        <f>M10/J10</f>
        <v>#DIV/0!</v>
      </c>
      <c r="O10" s="35"/>
      <c r="P10" s="35"/>
      <c r="Q10" s="35"/>
      <c r="R10" s="60" t="e">
        <f t="shared" si="2"/>
        <v>#DIV/0!</v>
      </c>
      <c r="S10" s="134"/>
      <c r="T10" s="180" t="e">
        <f>S10/P10</f>
        <v>#DIV/0!</v>
      </c>
      <c r="U10" s="180" t="e">
        <f>S10/O10*1000</f>
        <v>#DIV/0!</v>
      </c>
      <c r="V10" s="35"/>
      <c r="W10" s="35"/>
      <c r="X10" s="35"/>
      <c r="Y10" s="60" t="e">
        <f t="shared" si="3"/>
        <v>#DIV/0!</v>
      </c>
      <c r="Z10" s="134"/>
      <c r="AA10" s="180" t="e">
        <f>Z10/W10</f>
        <v>#DIV/0!</v>
      </c>
      <c r="AB10" s="180" t="e">
        <f>Z10/V10*1000</f>
        <v>#DIV/0!</v>
      </c>
      <c r="AC10" s="35"/>
      <c r="AD10" s="35"/>
      <c r="AE10" s="35"/>
      <c r="AF10" s="60" t="e">
        <f t="shared" si="4"/>
        <v>#DIV/0!</v>
      </c>
      <c r="AG10" s="134"/>
      <c r="AH10" s="180" t="e">
        <f>AG10/AD10</f>
        <v>#DIV/0!</v>
      </c>
      <c r="AI10" s="180" t="e">
        <f>AG10/AC10*1000</f>
        <v>#DIV/0!</v>
      </c>
      <c r="AJ10" s="35"/>
      <c r="AK10" s="35"/>
      <c r="AL10" s="35"/>
      <c r="AM10" s="60" t="e">
        <f t="shared" si="5"/>
        <v>#DIV/0!</v>
      </c>
      <c r="AN10" s="134"/>
      <c r="AO10" s="180" t="e">
        <f>AN10/AK10</f>
        <v>#DIV/0!</v>
      </c>
      <c r="AP10" s="180" t="e">
        <f>AN10/AJ10*1000</f>
        <v>#DIV/0!</v>
      </c>
      <c r="AQ10" s="134"/>
      <c r="AR10" s="35"/>
      <c r="AS10" s="35"/>
      <c r="AT10" s="35"/>
      <c r="AU10" s="60" t="e">
        <f t="shared" si="6"/>
        <v>#DIV/0!</v>
      </c>
      <c r="AV10" s="134"/>
      <c r="AW10" s="180" t="e">
        <f>AV10/AS10</f>
        <v>#DIV/0!</v>
      </c>
      <c r="AX10" s="180" t="e">
        <f>AV10/AR10*1000</f>
        <v>#DIV/0!</v>
      </c>
      <c r="AY10" s="134"/>
      <c r="AZ10" s="184">
        <f t="shared" si="7"/>
        <v>0</v>
      </c>
      <c r="BA10" s="185">
        <f t="shared" si="8"/>
        <v>0</v>
      </c>
      <c r="BB10" s="185">
        <f t="shared" si="9"/>
        <v>0</v>
      </c>
      <c r="BC10" s="186" t="e">
        <f t="shared" si="10"/>
        <v>#DIV/0!</v>
      </c>
      <c r="BD10" s="187">
        <f t="shared" si="11"/>
        <v>0</v>
      </c>
      <c r="BE10" s="188" t="e">
        <f>BD10/BA10</f>
        <v>#DIV/0!</v>
      </c>
      <c r="BF10" s="189" t="e">
        <f>BD10/AZ10*1000</f>
        <v>#DIV/0!</v>
      </c>
      <c r="BG10" s="187">
        <f t="shared" si="12"/>
        <v>0</v>
      </c>
      <c r="BH10" s="187">
        <f t="shared" si="13"/>
        <v>0</v>
      </c>
    </row>
    <row r="11" spans="1:60" ht="15.75">
      <c r="A11" s="231">
        <v>43930</v>
      </c>
      <c r="B11" s="44" t="s">
        <v>33</v>
      </c>
      <c r="C11" s="248"/>
      <c r="D11" s="248"/>
      <c r="E11" s="248"/>
      <c r="F11" s="250" t="e">
        <f t="shared" si="0"/>
        <v>#DIV/0!</v>
      </c>
      <c r="G11" s="134"/>
      <c r="H11" s="144" t="e">
        <f t="shared" ref="H11:H74" si="14">G11/D11</f>
        <v>#DIV/0!</v>
      </c>
      <c r="I11" s="35"/>
      <c r="J11" s="35"/>
      <c r="K11" s="35"/>
      <c r="L11" s="60" t="e">
        <f t="shared" si="1"/>
        <v>#DIV/0!</v>
      </c>
      <c r="M11" s="134"/>
      <c r="N11" s="180" t="e">
        <f t="shared" ref="N11:N74" si="15">M11/J11</f>
        <v>#DIV/0!</v>
      </c>
      <c r="O11" s="35"/>
      <c r="P11" s="35"/>
      <c r="Q11" s="35"/>
      <c r="R11" s="60" t="e">
        <f t="shared" si="2"/>
        <v>#DIV/0!</v>
      </c>
      <c r="S11" s="134"/>
      <c r="T11" s="180" t="e">
        <f t="shared" ref="T11:T74" si="16">S11/P11</f>
        <v>#DIV/0!</v>
      </c>
      <c r="U11" s="180" t="e">
        <f t="shared" ref="U11:U74" si="17">S11/O11*1000</f>
        <v>#DIV/0!</v>
      </c>
      <c r="V11" s="35"/>
      <c r="W11" s="35"/>
      <c r="X11" s="35"/>
      <c r="Y11" s="60" t="e">
        <f t="shared" si="3"/>
        <v>#DIV/0!</v>
      </c>
      <c r="Z11" s="134"/>
      <c r="AA11" s="180" t="e">
        <f t="shared" ref="AA11:AA74" si="18">Z11/W11</f>
        <v>#DIV/0!</v>
      </c>
      <c r="AB11" s="180" t="e">
        <f t="shared" ref="AB11:AB74" si="19">Z11/V11*1000</f>
        <v>#DIV/0!</v>
      </c>
      <c r="AC11" s="35"/>
      <c r="AD11" s="35"/>
      <c r="AE11" s="35"/>
      <c r="AF11" s="60" t="e">
        <f t="shared" si="4"/>
        <v>#DIV/0!</v>
      </c>
      <c r="AG11" s="134"/>
      <c r="AH11" s="180" t="e">
        <f t="shared" ref="AH11:AH74" si="20">AG11/AD11</f>
        <v>#DIV/0!</v>
      </c>
      <c r="AI11" s="180" t="e">
        <f t="shared" ref="AI11:AI74" si="21">AG11/AC11*1000</f>
        <v>#DIV/0!</v>
      </c>
      <c r="AJ11" s="35"/>
      <c r="AK11" s="35"/>
      <c r="AL11" s="35"/>
      <c r="AM11" s="60" t="e">
        <f t="shared" si="5"/>
        <v>#DIV/0!</v>
      </c>
      <c r="AN11" s="134"/>
      <c r="AO11" s="180" t="e">
        <f t="shared" ref="AO11:AO74" si="22">AN11/AK11</f>
        <v>#DIV/0!</v>
      </c>
      <c r="AP11" s="180" t="e">
        <f t="shared" ref="AP11:AP74" si="23">AN11/AJ11*1000</f>
        <v>#DIV/0!</v>
      </c>
      <c r="AQ11" s="134"/>
      <c r="AR11" s="35"/>
      <c r="AS11" s="35"/>
      <c r="AT11" s="35"/>
      <c r="AU11" s="60" t="e">
        <f t="shared" si="6"/>
        <v>#DIV/0!</v>
      </c>
      <c r="AV11" s="134"/>
      <c r="AW11" s="180" t="e">
        <f t="shared" ref="AW11:AW74" si="24">AV11/AS11</f>
        <v>#DIV/0!</v>
      </c>
      <c r="AX11" s="180" t="e">
        <f t="shared" ref="AX11:AX74" si="25">AV11/AR11*1000</f>
        <v>#DIV/0!</v>
      </c>
      <c r="AY11" s="134"/>
      <c r="AZ11" s="184">
        <f t="shared" si="7"/>
        <v>0</v>
      </c>
      <c r="BA11" s="185">
        <f t="shared" si="8"/>
        <v>0</v>
      </c>
      <c r="BB11" s="185">
        <f t="shared" si="9"/>
        <v>0</v>
      </c>
      <c r="BC11" s="186" t="e">
        <f t="shared" si="10"/>
        <v>#DIV/0!</v>
      </c>
      <c r="BD11" s="187">
        <f t="shared" si="11"/>
        <v>0</v>
      </c>
      <c r="BE11" s="188" t="e">
        <f t="shared" ref="BE11:BE74" si="26">BD11/BA11</f>
        <v>#DIV/0!</v>
      </c>
      <c r="BF11" s="189" t="e">
        <f t="shared" ref="BF11:BF74" si="27">BD11/AZ11*1000</f>
        <v>#DIV/0!</v>
      </c>
      <c r="BG11" s="187">
        <f t="shared" si="12"/>
        <v>0</v>
      </c>
      <c r="BH11" s="187">
        <f t="shared" si="13"/>
        <v>0</v>
      </c>
    </row>
    <row r="12" spans="1:60" ht="15.75">
      <c r="A12" s="231">
        <v>43931</v>
      </c>
      <c r="B12" s="44" t="s">
        <v>34</v>
      </c>
      <c r="C12" s="248"/>
      <c r="D12" s="248"/>
      <c r="E12" s="248"/>
      <c r="F12" s="250" t="e">
        <f t="shared" si="0"/>
        <v>#DIV/0!</v>
      </c>
      <c r="G12" s="134"/>
      <c r="H12" s="144" t="e">
        <f t="shared" si="14"/>
        <v>#DIV/0!</v>
      </c>
      <c r="I12" s="35"/>
      <c r="J12" s="35"/>
      <c r="K12" s="35"/>
      <c r="L12" s="60" t="e">
        <f t="shared" si="1"/>
        <v>#DIV/0!</v>
      </c>
      <c r="M12" s="134"/>
      <c r="N12" s="180" t="e">
        <f t="shared" si="15"/>
        <v>#DIV/0!</v>
      </c>
      <c r="O12" s="35"/>
      <c r="P12" s="35"/>
      <c r="Q12" s="35"/>
      <c r="R12" s="60" t="e">
        <f t="shared" si="2"/>
        <v>#DIV/0!</v>
      </c>
      <c r="S12" s="134"/>
      <c r="T12" s="180" t="e">
        <f t="shared" si="16"/>
        <v>#DIV/0!</v>
      </c>
      <c r="U12" s="180" t="e">
        <f t="shared" si="17"/>
        <v>#DIV/0!</v>
      </c>
      <c r="V12" s="35"/>
      <c r="W12" s="35"/>
      <c r="X12" s="35"/>
      <c r="Y12" s="60" t="e">
        <f t="shared" si="3"/>
        <v>#DIV/0!</v>
      </c>
      <c r="Z12" s="134"/>
      <c r="AA12" s="180" t="e">
        <f t="shared" si="18"/>
        <v>#DIV/0!</v>
      </c>
      <c r="AB12" s="180" t="e">
        <f t="shared" si="19"/>
        <v>#DIV/0!</v>
      </c>
      <c r="AC12" s="35"/>
      <c r="AD12" s="35"/>
      <c r="AE12" s="35"/>
      <c r="AF12" s="60" t="e">
        <f t="shared" si="4"/>
        <v>#DIV/0!</v>
      </c>
      <c r="AG12" s="134"/>
      <c r="AH12" s="180" t="e">
        <f t="shared" si="20"/>
        <v>#DIV/0!</v>
      </c>
      <c r="AI12" s="180" t="e">
        <f t="shared" si="21"/>
        <v>#DIV/0!</v>
      </c>
      <c r="AJ12" s="35"/>
      <c r="AK12" s="35"/>
      <c r="AL12" s="35"/>
      <c r="AM12" s="60" t="e">
        <f t="shared" si="5"/>
        <v>#DIV/0!</v>
      </c>
      <c r="AN12" s="134"/>
      <c r="AO12" s="180" t="e">
        <f t="shared" si="22"/>
        <v>#DIV/0!</v>
      </c>
      <c r="AP12" s="180" t="e">
        <f t="shared" si="23"/>
        <v>#DIV/0!</v>
      </c>
      <c r="AQ12" s="134"/>
      <c r="AR12" s="35"/>
      <c r="AS12" s="35"/>
      <c r="AT12" s="35"/>
      <c r="AU12" s="60" t="e">
        <f t="shared" si="6"/>
        <v>#DIV/0!</v>
      </c>
      <c r="AV12" s="134"/>
      <c r="AW12" s="180" t="e">
        <f t="shared" si="24"/>
        <v>#DIV/0!</v>
      </c>
      <c r="AX12" s="180" t="e">
        <f t="shared" si="25"/>
        <v>#DIV/0!</v>
      </c>
      <c r="AY12" s="134"/>
      <c r="AZ12" s="184">
        <f t="shared" si="7"/>
        <v>0</v>
      </c>
      <c r="BA12" s="185">
        <f t="shared" si="8"/>
        <v>0</v>
      </c>
      <c r="BB12" s="185">
        <f t="shared" si="9"/>
        <v>0</v>
      </c>
      <c r="BC12" s="186" t="e">
        <f t="shared" si="10"/>
        <v>#DIV/0!</v>
      </c>
      <c r="BD12" s="187">
        <f t="shared" si="11"/>
        <v>0</v>
      </c>
      <c r="BE12" s="188" t="e">
        <f t="shared" si="26"/>
        <v>#DIV/0!</v>
      </c>
      <c r="BF12" s="189" t="e">
        <f t="shared" si="27"/>
        <v>#DIV/0!</v>
      </c>
      <c r="BG12" s="187">
        <f t="shared" si="12"/>
        <v>0</v>
      </c>
      <c r="BH12" s="187">
        <f t="shared" si="13"/>
        <v>0</v>
      </c>
    </row>
    <row r="13" spans="1:60" ht="15.75">
      <c r="A13" s="231">
        <v>43932</v>
      </c>
      <c r="B13" s="44" t="s">
        <v>35</v>
      </c>
      <c r="C13" s="248"/>
      <c r="D13" s="248"/>
      <c r="E13" s="248"/>
      <c r="F13" s="250" t="e">
        <f t="shared" si="0"/>
        <v>#DIV/0!</v>
      </c>
      <c r="G13" s="134"/>
      <c r="H13" s="144" t="e">
        <f t="shared" si="14"/>
        <v>#DIV/0!</v>
      </c>
      <c r="I13" s="35"/>
      <c r="J13" s="35"/>
      <c r="K13" s="35"/>
      <c r="L13" s="60" t="e">
        <f t="shared" si="1"/>
        <v>#DIV/0!</v>
      </c>
      <c r="M13" s="134"/>
      <c r="N13" s="180" t="e">
        <f t="shared" si="15"/>
        <v>#DIV/0!</v>
      </c>
      <c r="O13" s="35"/>
      <c r="P13" s="35"/>
      <c r="Q13" s="35"/>
      <c r="R13" s="60" t="e">
        <f t="shared" si="2"/>
        <v>#DIV/0!</v>
      </c>
      <c r="S13" s="134"/>
      <c r="T13" s="180" t="e">
        <f t="shared" si="16"/>
        <v>#DIV/0!</v>
      </c>
      <c r="U13" s="180" t="e">
        <f t="shared" si="17"/>
        <v>#DIV/0!</v>
      </c>
      <c r="V13" s="35"/>
      <c r="W13" s="35"/>
      <c r="X13" s="35"/>
      <c r="Y13" s="60" t="e">
        <f t="shared" si="3"/>
        <v>#DIV/0!</v>
      </c>
      <c r="Z13" s="134"/>
      <c r="AA13" s="180" t="e">
        <f t="shared" si="18"/>
        <v>#DIV/0!</v>
      </c>
      <c r="AB13" s="180" t="e">
        <f t="shared" si="19"/>
        <v>#DIV/0!</v>
      </c>
      <c r="AC13" s="35"/>
      <c r="AD13" s="35"/>
      <c r="AE13" s="35"/>
      <c r="AF13" s="60" t="e">
        <f t="shared" si="4"/>
        <v>#DIV/0!</v>
      </c>
      <c r="AG13" s="134"/>
      <c r="AH13" s="180" t="e">
        <f t="shared" si="20"/>
        <v>#DIV/0!</v>
      </c>
      <c r="AI13" s="180" t="e">
        <f t="shared" si="21"/>
        <v>#DIV/0!</v>
      </c>
      <c r="AJ13" s="35"/>
      <c r="AK13" s="35"/>
      <c r="AL13" s="35"/>
      <c r="AM13" s="60" t="e">
        <f t="shared" si="5"/>
        <v>#DIV/0!</v>
      </c>
      <c r="AN13" s="134"/>
      <c r="AO13" s="180" t="e">
        <f t="shared" si="22"/>
        <v>#DIV/0!</v>
      </c>
      <c r="AP13" s="180" t="e">
        <f t="shared" si="23"/>
        <v>#DIV/0!</v>
      </c>
      <c r="AQ13" s="134"/>
      <c r="AR13" s="35"/>
      <c r="AS13" s="35"/>
      <c r="AT13" s="35"/>
      <c r="AU13" s="60" t="e">
        <f t="shared" si="6"/>
        <v>#DIV/0!</v>
      </c>
      <c r="AV13" s="134"/>
      <c r="AW13" s="180" t="e">
        <f t="shared" si="24"/>
        <v>#DIV/0!</v>
      </c>
      <c r="AX13" s="180" t="e">
        <f t="shared" si="25"/>
        <v>#DIV/0!</v>
      </c>
      <c r="AY13" s="134"/>
      <c r="AZ13" s="184">
        <f t="shared" si="7"/>
        <v>0</v>
      </c>
      <c r="BA13" s="185">
        <f t="shared" si="8"/>
        <v>0</v>
      </c>
      <c r="BB13" s="185">
        <f t="shared" si="9"/>
        <v>0</v>
      </c>
      <c r="BC13" s="186" t="e">
        <f t="shared" si="10"/>
        <v>#DIV/0!</v>
      </c>
      <c r="BD13" s="187">
        <f t="shared" si="11"/>
        <v>0</v>
      </c>
      <c r="BE13" s="188" t="e">
        <f t="shared" si="26"/>
        <v>#DIV/0!</v>
      </c>
      <c r="BF13" s="189" t="e">
        <f t="shared" si="27"/>
        <v>#DIV/0!</v>
      </c>
      <c r="BG13" s="187">
        <f t="shared" si="12"/>
        <v>0</v>
      </c>
      <c r="BH13" s="187">
        <f t="shared" si="13"/>
        <v>0</v>
      </c>
    </row>
    <row r="14" spans="1:60" ht="15.75">
      <c r="A14" s="231">
        <v>43933</v>
      </c>
      <c r="B14" s="44" t="s">
        <v>36</v>
      </c>
      <c r="C14" s="248"/>
      <c r="D14" s="248"/>
      <c r="E14" s="248"/>
      <c r="F14" s="250" t="e">
        <f t="shared" si="0"/>
        <v>#DIV/0!</v>
      </c>
      <c r="G14" s="134"/>
      <c r="H14" s="144" t="e">
        <f t="shared" si="14"/>
        <v>#DIV/0!</v>
      </c>
      <c r="I14" s="35"/>
      <c r="J14" s="35"/>
      <c r="K14" s="35"/>
      <c r="L14" s="60" t="e">
        <f t="shared" si="1"/>
        <v>#DIV/0!</v>
      </c>
      <c r="M14" s="134"/>
      <c r="N14" s="180" t="e">
        <f t="shared" si="15"/>
        <v>#DIV/0!</v>
      </c>
      <c r="O14" s="35"/>
      <c r="P14" s="35"/>
      <c r="Q14" s="35"/>
      <c r="R14" s="60" t="e">
        <f t="shared" si="2"/>
        <v>#DIV/0!</v>
      </c>
      <c r="S14" s="134"/>
      <c r="T14" s="180" t="e">
        <f t="shared" si="16"/>
        <v>#DIV/0!</v>
      </c>
      <c r="U14" s="180" t="e">
        <f t="shared" si="17"/>
        <v>#DIV/0!</v>
      </c>
      <c r="V14" s="35"/>
      <c r="W14" s="35"/>
      <c r="X14" s="35"/>
      <c r="Y14" s="60" t="e">
        <f t="shared" si="3"/>
        <v>#DIV/0!</v>
      </c>
      <c r="Z14" s="134"/>
      <c r="AA14" s="180" t="e">
        <f t="shared" si="18"/>
        <v>#DIV/0!</v>
      </c>
      <c r="AB14" s="180" t="e">
        <f t="shared" si="19"/>
        <v>#DIV/0!</v>
      </c>
      <c r="AC14" s="35"/>
      <c r="AD14" s="35"/>
      <c r="AE14" s="35"/>
      <c r="AF14" s="60" t="e">
        <f t="shared" si="4"/>
        <v>#DIV/0!</v>
      </c>
      <c r="AG14" s="134"/>
      <c r="AH14" s="180" t="e">
        <f t="shared" si="20"/>
        <v>#DIV/0!</v>
      </c>
      <c r="AI14" s="180" t="e">
        <f t="shared" si="21"/>
        <v>#DIV/0!</v>
      </c>
      <c r="AJ14" s="35"/>
      <c r="AK14" s="35"/>
      <c r="AL14" s="35"/>
      <c r="AM14" s="60" t="e">
        <f t="shared" si="5"/>
        <v>#DIV/0!</v>
      </c>
      <c r="AN14" s="134"/>
      <c r="AO14" s="180" t="e">
        <f t="shared" si="22"/>
        <v>#DIV/0!</v>
      </c>
      <c r="AP14" s="180" t="e">
        <f t="shared" si="23"/>
        <v>#DIV/0!</v>
      </c>
      <c r="AQ14" s="134"/>
      <c r="AR14" s="35"/>
      <c r="AS14" s="35"/>
      <c r="AT14" s="35"/>
      <c r="AU14" s="60" t="e">
        <f t="shared" si="6"/>
        <v>#DIV/0!</v>
      </c>
      <c r="AV14" s="134"/>
      <c r="AW14" s="180" t="e">
        <f t="shared" si="24"/>
        <v>#DIV/0!</v>
      </c>
      <c r="AX14" s="180" t="e">
        <f t="shared" si="25"/>
        <v>#DIV/0!</v>
      </c>
      <c r="AY14" s="134"/>
      <c r="AZ14" s="184">
        <f t="shared" si="7"/>
        <v>0</v>
      </c>
      <c r="BA14" s="185">
        <f t="shared" si="8"/>
        <v>0</v>
      </c>
      <c r="BB14" s="185">
        <f t="shared" si="9"/>
        <v>0</v>
      </c>
      <c r="BC14" s="186" t="e">
        <f t="shared" si="10"/>
        <v>#DIV/0!</v>
      </c>
      <c r="BD14" s="187">
        <f t="shared" si="11"/>
        <v>0</v>
      </c>
      <c r="BE14" s="188" t="e">
        <f t="shared" si="26"/>
        <v>#DIV/0!</v>
      </c>
      <c r="BF14" s="189" t="e">
        <f t="shared" si="27"/>
        <v>#DIV/0!</v>
      </c>
      <c r="BG14" s="187">
        <f t="shared" si="12"/>
        <v>0</v>
      </c>
      <c r="BH14" s="187">
        <f t="shared" si="13"/>
        <v>0</v>
      </c>
    </row>
    <row r="15" spans="1:60" ht="15.75">
      <c r="A15" s="231">
        <v>43934</v>
      </c>
      <c r="B15" s="44" t="s">
        <v>37</v>
      </c>
      <c r="C15" s="248"/>
      <c r="D15" s="248"/>
      <c r="E15" s="248"/>
      <c r="F15" s="250" t="e">
        <f t="shared" si="0"/>
        <v>#DIV/0!</v>
      </c>
      <c r="G15" s="134"/>
      <c r="H15" s="144" t="e">
        <f t="shared" si="14"/>
        <v>#DIV/0!</v>
      </c>
      <c r="I15" s="35"/>
      <c r="J15" s="35"/>
      <c r="K15" s="35"/>
      <c r="L15" s="60" t="e">
        <f t="shared" si="1"/>
        <v>#DIV/0!</v>
      </c>
      <c r="M15" s="134"/>
      <c r="N15" s="180" t="e">
        <f t="shared" si="15"/>
        <v>#DIV/0!</v>
      </c>
      <c r="O15" s="35"/>
      <c r="P15" s="35"/>
      <c r="Q15" s="35"/>
      <c r="R15" s="60" t="e">
        <f t="shared" si="2"/>
        <v>#DIV/0!</v>
      </c>
      <c r="S15" s="134"/>
      <c r="T15" s="180" t="e">
        <f t="shared" si="16"/>
        <v>#DIV/0!</v>
      </c>
      <c r="U15" s="180" t="e">
        <f t="shared" si="17"/>
        <v>#DIV/0!</v>
      </c>
      <c r="V15" s="35"/>
      <c r="W15" s="35"/>
      <c r="X15" s="35"/>
      <c r="Y15" s="60" t="e">
        <f t="shared" si="3"/>
        <v>#DIV/0!</v>
      </c>
      <c r="Z15" s="134"/>
      <c r="AA15" s="180" t="e">
        <f t="shared" si="18"/>
        <v>#DIV/0!</v>
      </c>
      <c r="AB15" s="180" t="e">
        <f t="shared" si="19"/>
        <v>#DIV/0!</v>
      </c>
      <c r="AC15" s="35"/>
      <c r="AD15" s="35"/>
      <c r="AE15" s="35"/>
      <c r="AF15" s="60" t="e">
        <f t="shared" si="4"/>
        <v>#DIV/0!</v>
      </c>
      <c r="AG15" s="134"/>
      <c r="AH15" s="180" t="e">
        <f t="shared" si="20"/>
        <v>#DIV/0!</v>
      </c>
      <c r="AI15" s="180" t="e">
        <f t="shared" si="21"/>
        <v>#DIV/0!</v>
      </c>
      <c r="AJ15" s="35"/>
      <c r="AK15" s="35"/>
      <c r="AL15" s="35"/>
      <c r="AM15" s="60" t="e">
        <f t="shared" si="5"/>
        <v>#DIV/0!</v>
      </c>
      <c r="AN15" s="134"/>
      <c r="AO15" s="180" t="e">
        <f t="shared" si="22"/>
        <v>#DIV/0!</v>
      </c>
      <c r="AP15" s="180" t="e">
        <f t="shared" si="23"/>
        <v>#DIV/0!</v>
      </c>
      <c r="AQ15" s="134"/>
      <c r="AR15" s="35"/>
      <c r="AS15" s="35"/>
      <c r="AT15" s="35"/>
      <c r="AU15" s="60" t="e">
        <f t="shared" si="6"/>
        <v>#DIV/0!</v>
      </c>
      <c r="AV15" s="134"/>
      <c r="AW15" s="180" t="e">
        <f t="shared" si="24"/>
        <v>#DIV/0!</v>
      </c>
      <c r="AX15" s="180" t="e">
        <f t="shared" si="25"/>
        <v>#DIV/0!</v>
      </c>
      <c r="AY15" s="134"/>
      <c r="AZ15" s="184">
        <f t="shared" si="7"/>
        <v>0</v>
      </c>
      <c r="BA15" s="185">
        <f t="shared" si="8"/>
        <v>0</v>
      </c>
      <c r="BB15" s="185">
        <f t="shared" si="9"/>
        <v>0</v>
      </c>
      <c r="BC15" s="186" t="e">
        <f t="shared" si="10"/>
        <v>#DIV/0!</v>
      </c>
      <c r="BD15" s="187">
        <f t="shared" si="11"/>
        <v>0</v>
      </c>
      <c r="BE15" s="188" t="e">
        <f t="shared" si="26"/>
        <v>#DIV/0!</v>
      </c>
      <c r="BF15" s="189" t="e">
        <f t="shared" si="27"/>
        <v>#DIV/0!</v>
      </c>
      <c r="BG15" s="187">
        <f t="shared" si="12"/>
        <v>0</v>
      </c>
      <c r="BH15" s="187">
        <f t="shared" si="13"/>
        <v>0</v>
      </c>
    </row>
    <row r="16" spans="1:60" ht="15.75">
      <c r="A16" s="231">
        <v>43935</v>
      </c>
      <c r="B16" s="44" t="s">
        <v>38</v>
      </c>
      <c r="C16" s="248"/>
      <c r="D16" s="248"/>
      <c r="E16" s="248"/>
      <c r="F16" s="250" t="e">
        <f t="shared" si="0"/>
        <v>#DIV/0!</v>
      </c>
      <c r="G16" s="134"/>
      <c r="H16" s="144" t="e">
        <f t="shared" si="14"/>
        <v>#DIV/0!</v>
      </c>
      <c r="I16" s="35"/>
      <c r="J16" s="35"/>
      <c r="K16" s="35"/>
      <c r="L16" s="60" t="e">
        <f t="shared" si="1"/>
        <v>#DIV/0!</v>
      </c>
      <c r="M16" s="134"/>
      <c r="N16" s="180" t="e">
        <f t="shared" si="15"/>
        <v>#DIV/0!</v>
      </c>
      <c r="O16" s="35"/>
      <c r="P16" s="35"/>
      <c r="Q16" s="35"/>
      <c r="R16" s="60" t="e">
        <f t="shared" si="2"/>
        <v>#DIV/0!</v>
      </c>
      <c r="S16" s="134"/>
      <c r="T16" s="180" t="e">
        <f t="shared" si="16"/>
        <v>#DIV/0!</v>
      </c>
      <c r="U16" s="180" t="e">
        <f t="shared" si="17"/>
        <v>#DIV/0!</v>
      </c>
      <c r="V16" s="35"/>
      <c r="W16" s="35"/>
      <c r="X16" s="35"/>
      <c r="Y16" s="60" t="e">
        <f t="shared" si="3"/>
        <v>#DIV/0!</v>
      </c>
      <c r="Z16" s="134"/>
      <c r="AA16" s="180" t="e">
        <f t="shared" si="18"/>
        <v>#DIV/0!</v>
      </c>
      <c r="AB16" s="180" t="e">
        <f t="shared" si="19"/>
        <v>#DIV/0!</v>
      </c>
      <c r="AC16" s="35"/>
      <c r="AD16" s="35"/>
      <c r="AE16" s="35"/>
      <c r="AF16" s="60" t="e">
        <f t="shared" si="4"/>
        <v>#DIV/0!</v>
      </c>
      <c r="AG16" s="134"/>
      <c r="AH16" s="180" t="e">
        <f t="shared" si="20"/>
        <v>#DIV/0!</v>
      </c>
      <c r="AI16" s="180" t="e">
        <f t="shared" si="21"/>
        <v>#DIV/0!</v>
      </c>
      <c r="AJ16" s="35"/>
      <c r="AK16" s="35"/>
      <c r="AL16" s="35"/>
      <c r="AM16" s="60" t="e">
        <f t="shared" si="5"/>
        <v>#DIV/0!</v>
      </c>
      <c r="AN16" s="134"/>
      <c r="AO16" s="180" t="e">
        <f t="shared" si="22"/>
        <v>#DIV/0!</v>
      </c>
      <c r="AP16" s="180" t="e">
        <f t="shared" si="23"/>
        <v>#DIV/0!</v>
      </c>
      <c r="AQ16" s="134"/>
      <c r="AR16" s="35"/>
      <c r="AS16" s="35"/>
      <c r="AT16" s="35"/>
      <c r="AU16" s="60" t="e">
        <f t="shared" si="6"/>
        <v>#DIV/0!</v>
      </c>
      <c r="AV16" s="134"/>
      <c r="AW16" s="180" t="e">
        <f t="shared" si="24"/>
        <v>#DIV/0!</v>
      </c>
      <c r="AX16" s="180" t="e">
        <f t="shared" si="25"/>
        <v>#DIV/0!</v>
      </c>
      <c r="AY16" s="134"/>
      <c r="AZ16" s="184">
        <f t="shared" si="7"/>
        <v>0</v>
      </c>
      <c r="BA16" s="185">
        <f t="shared" si="8"/>
        <v>0</v>
      </c>
      <c r="BB16" s="185">
        <f t="shared" si="9"/>
        <v>0</v>
      </c>
      <c r="BC16" s="186" t="e">
        <f t="shared" si="10"/>
        <v>#DIV/0!</v>
      </c>
      <c r="BD16" s="187">
        <f t="shared" si="11"/>
        <v>0</v>
      </c>
      <c r="BE16" s="188" t="e">
        <f t="shared" si="26"/>
        <v>#DIV/0!</v>
      </c>
      <c r="BF16" s="189" t="e">
        <f t="shared" si="27"/>
        <v>#DIV/0!</v>
      </c>
      <c r="BG16" s="187">
        <f t="shared" si="12"/>
        <v>0</v>
      </c>
      <c r="BH16" s="187">
        <f t="shared" si="13"/>
        <v>0</v>
      </c>
    </row>
    <row r="17" spans="1:60" ht="15.75">
      <c r="A17" s="231">
        <v>43936</v>
      </c>
      <c r="B17" s="44" t="s">
        <v>39</v>
      </c>
      <c r="C17" s="248"/>
      <c r="D17" s="248"/>
      <c r="E17" s="248"/>
      <c r="F17" s="250" t="e">
        <f t="shared" si="0"/>
        <v>#DIV/0!</v>
      </c>
      <c r="G17" s="134"/>
      <c r="H17" s="144" t="e">
        <f t="shared" si="14"/>
        <v>#DIV/0!</v>
      </c>
      <c r="I17" s="35"/>
      <c r="J17" s="35"/>
      <c r="K17" s="35"/>
      <c r="L17" s="60" t="e">
        <f t="shared" si="1"/>
        <v>#DIV/0!</v>
      </c>
      <c r="M17" s="134"/>
      <c r="N17" s="180" t="e">
        <f t="shared" si="15"/>
        <v>#DIV/0!</v>
      </c>
      <c r="O17" s="35"/>
      <c r="P17" s="35"/>
      <c r="Q17" s="35"/>
      <c r="R17" s="60" t="e">
        <f t="shared" si="2"/>
        <v>#DIV/0!</v>
      </c>
      <c r="S17" s="134"/>
      <c r="T17" s="180" t="e">
        <f t="shared" si="16"/>
        <v>#DIV/0!</v>
      </c>
      <c r="U17" s="180" t="e">
        <f t="shared" si="17"/>
        <v>#DIV/0!</v>
      </c>
      <c r="V17" s="35"/>
      <c r="W17" s="35"/>
      <c r="X17" s="35"/>
      <c r="Y17" s="60" t="e">
        <f t="shared" si="3"/>
        <v>#DIV/0!</v>
      </c>
      <c r="Z17" s="134"/>
      <c r="AA17" s="180" t="e">
        <f t="shared" si="18"/>
        <v>#DIV/0!</v>
      </c>
      <c r="AB17" s="180" t="e">
        <f t="shared" si="19"/>
        <v>#DIV/0!</v>
      </c>
      <c r="AC17" s="35"/>
      <c r="AD17" s="35"/>
      <c r="AE17" s="35"/>
      <c r="AF17" s="60" t="e">
        <f t="shared" si="4"/>
        <v>#DIV/0!</v>
      </c>
      <c r="AG17" s="134"/>
      <c r="AH17" s="180" t="e">
        <f t="shared" si="20"/>
        <v>#DIV/0!</v>
      </c>
      <c r="AI17" s="180" t="e">
        <f t="shared" si="21"/>
        <v>#DIV/0!</v>
      </c>
      <c r="AJ17" s="35"/>
      <c r="AK17" s="35"/>
      <c r="AL17" s="35"/>
      <c r="AM17" s="60" t="e">
        <f t="shared" si="5"/>
        <v>#DIV/0!</v>
      </c>
      <c r="AN17" s="134"/>
      <c r="AO17" s="180" t="e">
        <f t="shared" si="22"/>
        <v>#DIV/0!</v>
      </c>
      <c r="AP17" s="180" t="e">
        <f t="shared" si="23"/>
        <v>#DIV/0!</v>
      </c>
      <c r="AQ17" s="134"/>
      <c r="AR17" s="35"/>
      <c r="AS17" s="35"/>
      <c r="AT17" s="35"/>
      <c r="AU17" s="60" t="e">
        <f t="shared" si="6"/>
        <v>#DIV/0!</v>
      </c>
      <c r="AV17" s="134"/>
      <c r="AW17" s="180" t="e">
        <f t="shared" si="24"/>
        <v>#DIV/0!</v>
      </c>
      <c r="AX17" s="180" t="e">
        <f t="shared" si="25"/>
        <v>#DIV/0!</v>
      </c>
      <c r="AY17" s="134"/>
      <c r="AZ17" s="184">
        <f t="shared" si="7"/>
        <v>0</v>
      </c>
      <c r="BA17" s="185">
        <f t="shared" si="8"/>
        <v>0</v>
      </c>
      <c r="BB17" s="185">
        <f t="shared" si="9"/>
        <v>0</v>
      </c>
      <c r="BC17" s="186" t="e">
        <f t="shared" si="10"/>
        <v>#DIV/0!</v>
      </c>
      <c r="BD17" s="187">
        <f t="shared" si="11"/>
        <v>0</v>
      </c>
      <c r="BE17" s="188" t="e">
        <f t="shared" si="26"/>
        <v>#DIV/0!</v>
      </c>
      <c r="BF17" s="189" t="e">
        <f t="shared" si="27"/>
        <v>#DIV/0!</v>
      </c>
      <c r="BG17" s="187">
        <f t="shared" si="12"/>
        <v>0</v>
      </c>
      <c r="BH17" s="187">
        <f t="shared" si="13"/>
        <v>0</v>
      </c>
    </row>
    <row r="18" spans="1:60" ht="15.75">
      <c r="A18" s="231">
        <v>43937</v>
      </c>
      <c r="B18" s="44" t="s">
        <v>33</v>
      </c>
      <c r="C18" s="248"/>
      <c r="D18" s="248"/>
      <c r="E18" s="248"/>
      <c r="F18" s="250" t="e">
        <f t="shared" si="0"/>
        <v>#DIV/0!</v>
      </c>
      <c r="G18" s="134"/>
      <c r="H18" s="144" t="e">
        <f t="shared" si="14"/>
        <v>#DIV/0!</v>
      </c>
      <c r="I18" s="35"/>
      <c r="J18" s="35"/>
      <c r="K18" s="35"/>
      <c r="L18" s="60" t="e">
        <f t="shared" si="1"/>
        <v>#DIV/0!</v>
      </c>
      <c r="M18" s="134"/>
      <c r="N18" s="180" t="e">
        <f t="shared" si="15"/>
        <v>#DIV/0!</v>
      </c>
      <c r="O18" s="35"/>
      <c r="P18" s="35"/>
      <c r="Q18" s="35"/>
      <c r="R18" s="60" t="e">
        <f t="shared" si="2"/>
        <v>#DIV/0!</v>
      </c>
      <c r="S18" s="134"/>
      <c r="T18" s="180" t="e">
        <f t="shared" si="16"/>
        <v>#DIV/0!</v>
      </c>
      <c r="U18" s="180" t="e">
        <f t="shared" si="17"/>
        <v>#DIV/0!</v>
      </c>
      <c r="V18" s="35"/>
      <c r="W18" s="35"/>
      <c r="X18" s="35"/>
      <c r="Y18" s="60" t="e">
        <f t="shared" si="3"/>
        <v>#DIV/0!</v>
      </c>
      <c r="Z18" s="134"/>
      <c r="AA18" s="180" t="e">
        <f t="shared" si="18"/>
        <v>#DIV/0!</v>
      </c>
      <c r="AB18" s="180" t="e">
        <f t="shared" si="19"/>
        <v>#DIV/0!</v>
      </c>
      <c r="AC18" s="35"/>
      <c r="AD18" s="35"/>
      <c r="AE18" s="35"/>
      <c r="AF18" s="60" t="e">
        <f t="shared" si="4"/>
        <v>#DIV/0!</v>
      </c>
      <c r="AG18" s="134"/>
      <c r="AH18" s="180" t="e">
        <f t="shared" si="20"/>
        <v>#DIV/0!</v>
      </c>
      <c r="AI18" s="180" t="e">
        <f t="shared" si="21"/>
        <v>#DIV/0!</v>
      </c>
      <c r="AJ18" s="35"/>
      <c r="AK18" s="35"/>
      <c r="AL18" s="35"/>
      <c r="AM18" s="60" t="e">
        <f t="shared" si="5"/>
        <v>#DIV/0!</v>
      </c>
      <c r="AN18" s="134"/>
      <c r="AO18" s="180" t="e">
        <f t="shared" si="22"/>
        <v>#DIV/0!</v>
      </c>
      <c r="AP18" s="180" t="e">
        <f t="shared" si="23"/>
        <v>#DIV/0!</v>
      </c>
      <c r="AQ18" s="134"/>
      <c r="AR18" s="35"/>
      <c r="AS18" s="35"/>
      <c r="AT18" s="35"/>
      <c r="AU18" s="60" t="e">
        <f t="shared" si="6"/>
        <v>#DIV/0!</v>
      </c>
      <c r="AV18" s="134"/>
      <c r="AW18" s="180" t="e">
        <f t="shared" si="24"/>
        <v>#DIV/0!</v>
      </c>
      <c r="AX18" s="180" t="e">
        <f t="shared" si="25"/>
        <v>#DIV/0!</v>
      </c>
      <c r="AY18" s="134"/>
      <c r="AZ18" s="184">
        <f t="shared" si="7"/>
        <v>0</v>
      </c>
      <c r="BA18" s="185">
        <f t="shared" si="8"/>
        <v>0</v>
      </c>
      <c r="BB18" s="185">
        <f t="shared" si="9"/>
        <v>0</v>
      </c>
      <c r="BC18" s="186" t="e">
        <f t="shared" si="10"/>
        <v>#DIV/0!</v>
      </c>
      <c r="BD18" s="187">
        <f t="shared" si="11"/>
        <v>0</v>
      </c>
      <c r="BE18" s="188" t="e">
        <f t="shared" si="26"/>
        <v>#DIV/0!</v>
      </c>
      <c r="BF18" s="189" t="e">
        <f t="shared" si="27"/>
        <v>#DIV/0!</v>
      </c>
      <c r="BG18" s="187">
        <f t="shared" si="12"/>
        <v>0</v>
      </c>
      <c r="BH18" s="187">
        <f t="shared" si="13"/>
        <v>0</v>
      </c>
    </row>
    <row r="19" spans="1:60" ht="15.75">
      <c r="A19" s="231">
        <v>43938</v>
      </c>
      <c r="B19" s="44" t="s">
        <v>34</v>
      </c>
      <c r="C19" s="248"/>
      <c r="D19" s="248"/>
      <c r="E19" s="248"/>
      <c r="F19" s="250" t="e">
        <f t="shared" si="0"/>
        <v>#DIV/0!</v>
      </c>
      <c r="G19" s="134"/>
      <c r="H19" s="144" t="e">
        <f t="shared" si="14"/>
        <v>#DIV/0!</v>
      </c>
      <c r="I19" s="35"/>
      <c r="J19" s="35"/>
      <c r="K19" s="35"/>
      <c r="L19" s="60" t="e">
        <f t="shared" si="1"/>
        <v>#DIV/0!</v>
      </c>
      <c r="M19" s="134"/>
      <c r="N19" s="180" t="e">
        <f t="shared" si="15"/>
        <v>#DIV/0!</v>
      </c>
      <c r="O19" s="35"/>
      <c r="P19" s="35"/>
      <c r="Q19" s="35"/>
      <c r="R19" s="60" t="e">
        <f t="shared" si="2"/>
        <v>#DIV/0!</v>
      </c>
      <c r="S19" s="134"/>
      <c r="T19" s="180" t="e">
        <f t="shared" si="16"/>
        <v>#DIV/0!</v>
      </c>
      <c r="U19" s="180" t="e">
        <f t="shared" si="17"/>
        <v>#DIV/0!</v>
      </c>
      <c r="V19" s="35"/>
      <c r="W19" s="35"/>
      <c r="X19" s="35"/>
      <c r="Y19" s="60" t="e">
        <f t="shared" si="3"/>
        <v>#DIV/0!</v>
      </c>
      <c r="Z19" s="134"/>
      <c r="AA19" s="180" t="e">
        <f t="shared" si="18"/>
        <v>#DIV/0!</v>
      </c>
      <c r="AB19" s="180" t="e">
        <f t="shared" si="19"/>
        <v>#DIV/0!</v>
      </c>
      <c r="AC19" s="35"/>
      <c r="AD19" s="35"/>
      <c r="AE19" s="35"/>
      <c r="AF19" s="60" t="e">
        <f t="shared" si="4"/>
        <v>#DIV/0!</v>
      </c>
      <c r="AG19" s="134"/>
      <c r="AH19" s="180" t="e">
        <f t="shared" si="20"/>
        <v>#DIV/0!</v>
      </c>
      <c r="AI19" s="180" t="e">
        <f t="shared" si="21"/>
        <v>#DIV/0!</v>
      </c>
      <c r="AJ19" s="35"/>
      <c r="AK19" s="35"/>
      <c r="AL19" s="35"/>
      <c r="AM19" s="60" t="e">
        <f t="shared" si="5"/>
        <v>#DIV/0!</v>
      </c>
      <c r="AN19" s="134"/>
      <c r="AO19" s="180" t="e">
        <f t="shared" si="22"/>
        <v>#DIV/0!</v>
      </c>
      <c r="AP19" s="180" t="e">
        <f t="shared" si="23"/>
        <v>#DIV/0!</v>
      </c>
      <c r="AQ19" s="134"/>
      <c r="AR19" s="35"/>
      <c r="AS19" s="35"/>
      <c r="AT19" s="35"/>
      <c r="AU19" s="60" t="e">
        <f t="shared" si="6"/>
        <v>#DIV/0!</v>
      </c>
      <c r="AV19" s="134"/>
      <c r="AW19" s="180" t="e">
        <f t="shared" si="24"/>
        <v>#DIV/0!</v>
      </c>
      <c r="AX19" s="180" t="e">
        <f t="shared" si="25"/>
        <v>#DIV/0!</v>
      </c>
      <c r="AY19" s="134"/>
      <c r="AZ19" s="184">
        <f t="shared" si="7"/>
        <v>0</v>
      </c>
      <c r="BA19" s="185">
        <f t="shared" si="8"/>
        <v>0</v>
      </c>
      <c r="BB19" s="185">
        <f t="shared" si="9"/>
        <v>0</v>
      </c>
      <c r="BC19" s="186" t="e">
        <f t="shared" si="10"/>
        <v>#DIV/0!</v>
      </c>
      <c r="BD19" s="187">
        <f t="shared" si="11"/>
        <v>0</v>
      </c>
      <c r="BE19" s="188" t="e">
        <f t="shared" si="26"/>
        <v>#DIV/0!</v>
      </c>
      <c r="BF19" s="189" t="e">
        <f t="shared" si="27"/>
        <v>#DIV/0!</v>
      </c>
      <c r="BG19" s="187">
        <f t="shared" si="12"/>
        <v>0</v>
      </c>
      <c r="BH19" s="187">
        <f t="shared" si="13"/>
        <v>0</v>
      </c>
    </row>
    <row r="20" spans="1:60" ht="15.75">
      <c r="A20" s="231">
        <v>43939</v>
      </c>
      <c r="B20" s="44" t="s">
        <v>35</v>
      </c>
      <c r="C20" s="248"/>
      <c r="D20" s="248"/>
      <c r="E20" s="248"/>
      <c r="F20" s="250" t="e">
        <f t="shared" si="0"/>
        <v>#DIV/0!</v>
      </c>
      <c r="G20" s="134"/>
      <c r="H20" s="144" t="e">
        <f t="shared" si="14"/>
        <v>#DIV/0!</v>
      </c>
      <c r="I20" s="35"/>
      <c r="J20" s="35"/>
      <c r="K20" s="35"/>
      <c r="L20" s="60" t="e">
        <f t="shared" si="1"/>
        <v>#DIV/0!</v>
      </c>
      <c r="M20" s="134"/>
      <c r="N20" s="180" t="e">
        <f t="shared" si="15"/>
        <v>#DIV/0!</v>
      </c>
      <c r="O20" s="35"/>
      <c r="P20" s="35"/>
      <c r="Q20" s="35"/>
      <c r="R20" s="60" t="e">
        <f t="shared" si="2"/>
        <v>#DIV/0!</v>
      </c>
      <c r="S20" s="134"/>
      <c r="T20" s="180" t="e">
        <f t="shared" si="16"/>
        <v>#DIV/0!</v>
      </c>
      <c r="U20" s="180" t="e">
        <f t="shared" si="17"/>
        <v>#DIV/0!</v>
      </c>
      <c r="V20" s="35"/>
      <c r="W20" s="35"/>
      <c r="X20" s="35"/>
      <c r="Y20" s="60" t="e">
        <f t="shared" si="3"/>
        <v>#DIV/0!</v>
      </c>
      <c r="Z20" s="134"/>
      <c r="AA20" s="180" t="e">
        <f t="shared" si="18"/>
        <v>#DIV/0!</v>
      </c>
      <c r="AB20" s="180" t="e">
        <f t="shared" si="19"/>
        <v>#DIV/0!</v>
      </c>
      <c r="AC20" s="35"/>
      <c r="AD20" s="35"/>
      <c r="AE20" s="35"/>
      <c r="AF20" s="60" t="e">
        <f t="shared" si="4"/>
        <v>#DIV/0!</v>
      </c>
      <c r="AG20" s="134"/>
      <c r="AH20" s="180" t="e">
        <f t="shared" si="20"/>
        <v>#DIV/0!</v>
      </c>
      <c r="AI20" s="180" t="e">
        <f t="shared" si="21"/>
        <v>#DIV/0!</v>
      </c>
      <c r="AJ20" s="35"/>
      <c r="AK20" s="35"/>
      <c r="AL20" s="35"/>
      <c r="AM20" s="60" t="e">
        <f t="shared" si="5"/>
        <v>#DIV/0!</v>
      </c>
      <c r="AN20" s="134"/>
      <c r="AO20" s="180" t="e">
        <f t="shared" si="22"/>
        <v>#DIV/0!</v>
      </c>
      <c r="AP20" s="180" t="e">
        <f t="shared" si="23"/>
        <v>#DIV/0!</v>
      </c>
      <c r="AQ20" s="134"/>
      <c r="AR20" s="35"/>
      <c r="AS20" s="35"/>
      <c r="AT20" s="35"/>
      <c r="AU20" s="60" t="e">
        <f t="shared" si="6"/>
        <v>#DIV/0!</v>
      </c>
      <c r="AV20" s="134"/>
      <c r="AW20" s="180" t="e">
        <f t="shared" si="24"/>
        <v>#DIV/0!</v>
      </c>
      <c r="AX20" s="180" t="e">
        <f t="shared" si="25"/>
        <v>#DIV/0!</v>
      </c>
      <c r="AY20" s="134"/>
      <c r="AZ20" s="184">
        <f t="shared" si="7"/>
        <v>0</v>
      </c>
      <c r="BA20" s="185">
        <f t="shared" si="8"/>
        <v>0</v>
      </c>
      <c r="BB20" s="185">
        <f t="shared" si="9"/>
        <v>0</v>
      </c>
      <c r="BC20" s="186" t="e">
        <f t="shared" si="10"/>
        <v>#DIV/0!</v>
      </c>
      <c r="BD20" s="187">
        <f t="shared" si="11"/>
        <v>0</v>
      </c>
      <c r="BE20" s="188" t="e">
        <f t="shared" si="26"/>
        <v>#DIV/0!</v>
      </c>
      <c r="BF20" s="189" t="e">
        <f t="shared" si="27"/>
        <v>#DIV/0!</v>
      </c>
      <c r="BG20" s="187">
        <f t="shared" si="12"/>
        <v>0</v>
      </c>
      <c r="BH20" s="187">
        <f t="shared" si="13"/>
        <v>0</v>
      </c>
    </row>
    <row r="21" spans="1:60" ht="15.75">
      <c r="A21" s="231">
        <v>43940</v>
      </c>
      <c r="B21" s="44" t="s">
        <v>36</v>
      </c>
      <c r="C21" s="248"/>
      <c r="D21" s="248"/>
      <c r="E21" s="248"/>
      <c r="F21" s="250" t="e">
        <f t="shared" si="0"/>
        <v>#DIV/0!</v>
      </c>
      <c r="G21" s="134"/>
      <c r="H21" s="144" t="e">
        <f t="shared" si="14"/>
        <v>#DIV/0!</v>
      </c>
      <c r="I21" s="35"/>
      <c r="J21" s="35"/>
      <c r="K21" s="35"/>
      <c r="L21" s="60" t="e">
        <f t="shared" si="1"/>
        <v>#DIV/0!</v>
      </c>
      <c r="M21" s="134"/>
      <c r="N21" s="180" t="e">
        <f t="shared" si="15"/>
        <v>#DIV/0!</v>
      </c>
      <c r="O21" s="35"/>
      <c r="P21" s="35"/>
      <c r="Q21" s="35"/>
      <c r="R21" s="60" t="e">
        <f t="shared" si="2"/>
        <v>#DIV/0!</v>
      </c>
      <c r="S21" s="134"/>
      <c r="T21" s="180" t="e">
        <f t="shared" si="16"/>
        <v>#DIV/0!</v>
      </c>
      <c r="U21" s="180" t="e">
        <f t="shared" si="17"/>
        <v>#DIV/0!</v>
      </c>
      <c r="V21" s="35"/>
      <c r="W21" s="35"/>
      <c r="X21" s="35"/>
      <c r="Y21" s="60" t="e">
        <f t="shared" si="3"/>
        <v>#DIV/0!</v>
      </c>
      <c r="Z21" s="134"/>
      <c r="AA21" s="180" t="e">
        <f t="shared" si="18"/>
        <v>#DIV/0!</v>
      </c>
      <c r="AB21" s="180" t="e">
        <f t="shared" si="19"/>
        <v>#DIV/0!</v>
      </c>
      <c r="AC21" s="35"/>
      <c r="AD21" s="35"/>
      <c r="AE21" s="35"/>
      <c r="AF21" s="60" t="e">
        <f t="shared" si="4"/>
        <v>#DIV/0!</v>
      </c>
      <c r="AG21" s="134"/>
      <c r="AH21" s="180" t="e">
        <f t="shared" si="20"/>
        <v>#DIV/0!</v>
      </c>
      <c r="AI21" s="180" t="e">
        <f t="shared" si="21"/>
        <v>#DIV/0!</v>
      </c>
      <c r="AJ21" s="35"/>
      <c r="AK21" s="35"/>
      <c r="AL21" s="35"/>
      <c r="AM21" s="60" t="e">
        <f t="shared" si="5"/>
        <v>#DIV/0!</v>
      </c>
      <c r="AN21" s="134"/>
      <c r="AO21" s="180" t="e">
        <f t="shared" si="22"/>
        <v>#DIV/0!</v>
      </c>
      <c r="AP21" s="180" t="e">
        <f t="shared" si="23"/>
        <v>#DIV/0!</v>
      </c>
      <c r="AQ21" s="134"/>
      <c r="AR21" s="35"/>
      <c r="AS21" s="35"/>
      <c r="AT21" s="35"/>
      <c r="AU21" s="60" t="e">
        <f t="shared" si="6"/>
        <v>#DIV/0!</v>
      </c>
      <c r="AV21" s="134"/>
      <c r="AW21" s="180" t="e">
        <f t="shared" si="24"/>
        <v>#DIV/0!</v>
      </c>
      <c r="AX21" s="180" t="e">
        <f t="shared" si="25"/>
        <v>#DIV/0!</v>
      </c>
      <c r="AY21" s="134"/>
      <c r="AZ21" s="184">
        <f t="shared" si="7"/>
        <v>0</v>
      </c>
      <c r="BA21" s="185">
        <f t="shared" si="8"/>
        <v>0</v>
      </c>
      <c r="BB21" s="185">
        <f t="shared" si="9"/>
        <v>0</v>
      </c>
      <c r="BC21" s="186" t="e">
        <f t="shared" si="10"/>
        <v>#DIV/0!</v>
      </c>
      <c r="BD21" s="187">
        <f t="shared" si="11"/>
        <v>0</v>
      </c>
      <c r="BE21" s="188" t="e">
        <f t="shared" si="26"/>
        <v>#DIV/0!</v>
      </c>
      <c r="BF21" s="189" t="e">
        <f t="shared" si="27"/>
        <v>#DIV/0!</v>
      </c>
      <c r="BG21" s="187">
        <f t="shared" si="12"/>
        <v>0</v>
      </c>
      <c r="BH21" s="187">
        <f t="shared" si="13"/>
        <v>0</v>
      </c>
    </row>
    <row r="22" spans="1:60" ht="15.75">
      <c r="A22" s="231">
        <v>43941</v>
      </c>
      <c r="B22" s="44" t="s">
        <v>37</v>
      </c>
      <c r="C22" s="248"/>
      <c r="D22" s="248"/>
      <c r="E22" s="248"/>
      <c r="F22" s="250" t="e">
        <f t="shared" si="0"/>
        <v>#DIV/0!</v>
      </c>
      <c r="G22" s="134"/>
      <c r="H22" s="144" t="e">
        <f t="shared" si="14"/>
        <v>#DIV/0!</v>
      </c>
      <c r="I22" s="35"/>
      <c r="J22" s="35"/>
      <c r="K22" s="35"/>
      <c r="L22" s="60" t="e">
        <f t="shared" si="1"/>
        <v>#DIV/0!</v>
      </c>
      <c r="M22" s="134"/>
      <c r="N22" s="180" t="e">
        <f t="shared" si="15"/>
        <v>#DIV/0!</v>
      </c>
      <c r="O22" s="35"/>
      <c r="P22" s="35"/>
      <c r="Q22" s="35"/>
      <c r="R22" s="60" t="e">
        <f t="shared" si="2"/>
        <v>#DIV/0!</v>
      </c>
      <c r="S22" s="134"/>
      <c r="T22" s="180" t="e">
        <f t="shared" si="16"/>
        <v>#DIV/0!</v>
      </c>
      <c r="U22" s="180" t="e">
        <f t="shared" si="17"/>
        <v>#DIV/0!</v>
      </c>
      <c r="V22" s="35"/>
      <c r="W22" s="35"/>
      <c r="X22" s="35"/>
      <c r="Y22" s="60" t="e">
        <f t="shared" si="3"/>
        <v>#DIV/0!</v>
      </c>
      <c r="Z22" s="134"/>
      <c r="AA22" s="180" t="e">
        <f t="shared" si="18"/>
        <v>#DIV/0!</v>
      </c>
      <c r="AB22" s="180" t="e">
        <f t="shared" si="19"/>
        <v>#DIV/0!</v>
      </c>
      <c r="AC22" s="35"/>
      <c r="AD22" s="35"/>
      <c r="AE22" s="35"/>
      <c r="AF22" s="60" t="e">
        <f t="shared" si="4"/>
        <v>#DIV/0!</v>
      </c>
      <c r="AG22" s="134"/>
      <c r="AH22" s="180" t="e">
        <f t="shared" si="20"/>
        <v>#DIV/0!</v>
      </c>
      <c r="AI22" s="180" t="e">
        <f t="shared" si="21"/>
        <v>#DIV/0!</v>
      </c>
      <c r="AJ22" s="35"/>
      <c r="AK22" s="35"/>
      <c r="AL22" s="35"/>
      <c r="AM22" s="60" t="e">
        <f t="shared" si="5"/>
        <v>#DIV/0!</v>
      </c>
      <c r="AN22" s="134"/>
      <c r="AO22" s="180" t="e">
        <f t="shared" si="22"/>
        <v>#DIV/0!</v>
      </c>
      <c r="AP22" s="180" t="e">
        <f t="shared" si="23"/>
        <v>#DIV/0!</v>
      </c>
      <c r="AQ22" s="134"/>
      <c r="AR22" s="35"/>
      <c r="AS22" s="35"/>
      <c r="AT22" s="35"/>
      <c r="AU22" s="60" t="e">
        <f t="shared" si="6"/>
        <v>#DIV/0!</v>
      </c>
      <c r="AV22" s="134"/>
      <c r="AW22" s="180" t="e">
        <f t="shared" si="24"/>
        <v>#DIV/0!</v>
      </c>
      <c r="AX22" s="180" t="e">
        <f t="shared" si="25"/>
        <v>#DIV/0!</v>
      </c>
      <c r="AY22" s="134"/>
      <c r="AZ22" s="184">
        <f t="shared" si="7"/>
        <v>0</v>
      </c>
      <c r="BA22" s="185">
        <f t="shared" si="8"/>
        <v>0</v>
      </c>
      <c r="BB22" s="185">
        <f t="shared" si="9"/>
        <v>0</v>
      </c>
      <c r="BC22" s="186" t="e">
        <f t="shared" si="10"/>
        <v>#DIV/0!</v>
      </c>
      <c r="BD22" s="187">
        <f t="shared" si="11"/>
        <v>0</v>
      </c>
      <c r="BE22" s="188" t="e">
        <f t="shared" si="26"/>
        <v>#DIV/0!</v>
      </c>
      <c r="BF22" s="189" t="e">
        <f t="shared" si="27"/>
        <v>#DIV/0!</v>
      </c>
      <c r="BG22" s="187">
        <f t="shared" si="12"/>
        <v>0</v>
      </c>
      <c r="BH22" s="187">
        <f t="shared" si="13"/>
        <v>0</v>
      </c>
    </row>
    <row r="23" spans="1:60" ht="15.75">
      <c r="A23" s="231">
        <v>43942</v>
      </c>
      <c r="B23" s="44" t="s">
        <v>38</v>
      </c>
      <c r="C23" s="248"/>
      <c r="D23" s="248"/>
      <c r="E23" s="248"/>
      <c r="F23" s="250" t="e">
        <f t="shared" si="0"/>
        <v>#DIV/0!</v>
      </c>
      <c r="G23" s="134"/>
      <c r="H23" s="144" t="e">
        <f t="shared" si="14"/>
        <v>#DIV/0!</v>
      </c>
      <c r="I23" s="35"/>
      <c r="J23" s="35"/>
      <c r="K23" s="35"/>
      <c r="L23" s="60" t="e">
        <f t="shared" si="1"/>
        <v>#DIV/0!</v>
      </c>
      <c r="M23" s="134"/>
      <c r="N23" s="180" t="e">
        <f t="shared" si="15"/>
        <v>#DIV/0!</v>
      </c>
      <c r="O23" s="35"/>
      <c r="P23" s="35"/>
      <c r="Q23" s="35"/>
      <c r="R23" s="60" t="e">
        <f t="shared" si="2"/>
        <v>#DIV/0!</v>
      </c>
      <c r="S23" s="134"/>
      <c r="T23" s="180" t="e">
        <f t="shared" si="16"/>
        <v>#DIV/0!</v>
      </c>
      <c r="U23" s="180" t="e">
        <f t="shared" si="17"/>
        <v>#DIV/0!</v>
      </c>
      <c r="V23" s="35"/>
      <c r="W23" s="35"/>
      <c r="X23" s="35"/>
      <c r="Y23" s="60" t="e">
        <f t="shared" si="3"/>
        <v>#DIV/0!</v>
      </c>
      <c r="Z23" s="134"/>
      <c r="AA23" s="180" t="e">
        <f t="shared" si="18"/>
        <v>#DIV/0!</v>
      </c>
      <c r="AB23" s="180" t="e">
        <f t="shared" si="19"/>
        <v>#DIV/0!</v>
      </c>
      <c r="AC23" s="35"/>
      <c r="AD23" s="35"/>
      <c r="AE23" s="35"/>
      <c r="AF23" s="60" t="e">
        <f t="shared" si="4"/>
        <v>#DIV/0!</v>
      </c>
      <c r="AG23" s="134"/>
      <c r="AH23" s="180" t="e">
        <f t="shared" si="20"/>
        <v>#DIV/0!</v>
      </c>
      <c r="AI23" s="180" t="e">
        <f t="shared" si="21"/>
        <v>#DIV/0!</v>
      </c>
      <c r="AJ23" s="35"/>
      <c r="AK23" s="35"/>
      <c r="AL23" s="35"/>
      <c r="AM23" s="60" t="e">
        <f t="shared" si="5"/>
        <v>#DIV/0!</v>
      </c>
      <c r="AN23" s="134"/>
      <c r="AO23" s="180" t="e">
        <f t="shared" si="22"/>
        <v>#DIV/0!</v>
      </c>
      <c r="AP23" s="180" t="e">
        <f t="shared" si="23"/>
        <v>#DIV/0!</v>
      </c>
      <c r="AQ23" s="134"/>
      <c r="AR23" s="35"/>
      <c r="AS23" s="35"/>
      <c r="AT23" s="35"/>
      <c r="AU23" s="60" t="e">
        <f t="shared" si="6"/>
        <v>#DIV/0!</v>
      </c>
      <c r="AV23" s="134"/>
      <c r="AW23" s="180" t="e">
        <f t="shared" si="24"/>
        <v>#DIV/0!</v>
      </c>
      <c r="AX23" s="180" t="e">
        <f t="shared" si="25"/>
        <v>#DIV/0!</v>
      </c>
      <c r="AY23" s="134"/>
      <c r="AZ23" s="184">
        <f t="shared" si="7"/>
        <v>0</v>
      </c>
      <c r="BA23" s="185">
        <f t="shared" si="8"/>
        <v>0</v>
      </c>
      <c r="BB23" s="185">
        <f t="shared" si="9"/>
        <v>0</v>
      </c>
      <c r="BC23" s="186" t="e">
        <f t="shared" si="10"/>
        <v>#DIV/0!</v>
      </c>
      <c r="BD23" s="187">
        <f t="shared" si="11"/>
        <v>0</v>
      </c>
      <c r="BE23" s="188" t="e">
        <f t="shared" si="26"/>
        <v>#DIV/0!</v>
      </c>
      <c r="BF23" s="189" t="e">
        <f t="shared" si="27"/>
        <v>#DIV/0!</v>
      </c>
      <c r="BG23" s="187">
        <f t="shared" si="12"/>
        <v>0</v>
      </c>
      <c r="BH23" s="187">
        <f t="shared" si="13"/>
        <v>0</v>
      </c>
    </row>
    <row r="24" spans="1:60" ht="15.75">
      <c r="A24" s="231">
        <v>43943</v>
      </c>
      <c r="B24" s="44" t="s">
        <v>39</v>
      </c>
      <c r="C24" s="248"/>
      <c r="D24" s="248"/>
      <c r="E24" s="248"/>
      <c r="F24" s="250" t="e">
        <f t="shared" si="0"/>
        <v>#DIV/0!</v>
      </c>
      <c r="G24" s="134"/>
      <c r="H24" s="144" t="e">
        <f t="shared" si="14"/>
        <v>#DIV/0!</v>
      </c>
      <c r="I24" s="35"/>
      <c r="J24" s="35"/>
      <c r="K24" s="35"/>
      <c r="L24" s="60" t="e">
        <f t="shared" si="1"/>
        <v>#DIV/0!</v>
      </c>
      <c r="M24" s="134"/>
      <c r="N24" s="180" t="e">
        <f t="shared" si="15"/>
        <v>#DIV/0!</v>
      </c>
      <c r="O24" s="35"/>
      <c r="P24" s="35"/>
      <c r="Q24" s="35"/>
      <c r="R24" s="60" t="e">
        <f t="shared" si="2"/>
        <v>#DIV/0!</v>
      </c>
      <c r="S24" s="134"/>
      <c r="T24" s="180" t="e">
        <f t="shared" si="16"/>
        <v>#DIV/0!</v>
      </c>
      <c r="U24" s="180" t="e">
        <f t="shared" si="17"/>
        <v>#DIV/0!</v>
      </c>
      <c r="V24" s="35"/>
      <c r="W24" s="35"/>
      <c r="X24" s="35"/>
      <c r="Y24" s="60" t="e">
        <f t="shared" si="3"/>
        <v>#DIV/0!</v>
      </c>
      <c r="Z24" s="134"/>
      <c r="AA24" s="180" t="e">
        <f t="shared" si="18"/>
        <v>#DIV/0!</v>
      </c>
      <c r="AB24" s="180" t="e">
        <f t="shared" si="19"/>
        <v>#DIV/0!</v>
      </c>
      <c r="AC24" s="35"/>
      <c r="AD24" s="35"/>
      <c r="AE24" s="35"/>
      <c r="AF24" s="60" t="e">
        <f t="shared" si="4"/>
        <v>#DIV/0!</v>
      </c>
      <c r="AG24" s="134"/>
      <c r="AH24" s="180" t="e">
        <f t="shared" si="20"/>
        <v>#DIV/0!</v>
      </c>
      <c r="AI24" s="180" t="e">
        <f t="shared" si="21"/>
        <v>#DIV/0!</v>
      </c>
      <c r="AJ24" s="35"/>
      <c r="AK24" s="35"/>
      <c r="AL24" s="35"/>
      <c r="AM24" s="60" t="e">
        <f t="shared" si="5"/>
        <v>#DIV/0!</v>
      </c>
      <c r="AN24" s="134"/>
      <c r="AO24" s="180" t="e">
        <f t="shared" si="22"/>
        <v>#DIV/0!</v>
      </c>
      <c r="AP24" s="180" t="e">
        <f t="shared" si="23"/>
        <v>#DIV/0!</v>
      </c>
      <c r="AQ24" s="134"/>
      <c r="AR24" s="35"/>
      <c r="AS24" s="35"/>
      <c r="AT24" s="35"/>
      <c r="AU24" s="60" t="e">
        <f t="shared" si="6"/>
        <v>#DIV/0!</v>
      </c>
      <c r="AV24" s="134"/>
      <c r="AW24" s="180" t="e">
        <f t="shared" si="24"/>
        <v>#DIV/0!</v>
      </c>
      <c r="AX24" s="180" t="e">
        <f t="shared" si="25"/>
        <v>#DIV/0!</v>
      </c>
      <c r="AY24" s="134"/>
      <c r="AZ24" s="184">
        <f t="shared" si="7"/>
        <v>0</v>
      </c>
      <c r="BA24" s="185">
        <f t="shared" si="8"/>
        <v>0</v>
      </c>
      <c r="BB24" s="185">
        <f t="shared" si="9"/>
        <v>0</v>
      </c>
      <c r="BC24" s="186" t="e">
        <f t="shared" si="10"/>
        <v>#DIV/0!</v>
      </c>
      <c r="BD24" s="187">
        <f t="shared" si="11"/>
        <v>0</v>
      </c>
      <c r="BE24" s="188" t="e">
        <f t="shared" si="26"/>
        <v>#DIV/0!</v>
      </c>
      <c r="BF24" s="189" t="e">
        <f t="shared" si="27"/>
        <v>#DIV/0!</v>
      </c>
      <c r="BG24" s="187">
        <f t="shared" si="12"/>
        <v>0</v>
      </c>
      <c r="BH24" s="187">
        <f t="shared" si="13"/>
        <v>0</v>
      </c>
    </row>
    <row r="25" spans="1:60" ht="15.75">
      <c r="A25" s="231">
        <v>43944</v>
      </c>
      <c r="B25" s="44" t="s">
        <v>33</v>
      </c>
      <c r="C25" s="248"/>
      <c r="D25" s="248"/>
      <c r="E25" s="248"/>
      <c r="F25" s="250" t="e">
        <f t="shared" si="0"/>
        <v>#DIV/0!</v>
      </c>
      <c r="G25" s="134"/>
      <c r="H25" s="144" t="e">
        <f t="shared" si="14"/>
        <v>#DIV/0!</v>
      </c>
      <c r="I25" s="35"/>
      <c r="J25" s="35"/>
      <c r="K25" s="35"/>
      <c r="L25" s="60" t="e">
        <f t="shared" si="1"/>
        <v>#DIV/0!</v>
      </c>
      <c r="M25" s="134"/>
      <c r="N25" s="180" t="e">
        <f t="shared" si="15"/>
        <v>#DIV/0!</v>
      </c>
      <c r="O25" s="35"/>
      <c r="P25" s="35"/>
      <c r="Q25" s="35"/>
      <c r="R25" s="60" t="e">
        <f t="shared" si="2"/>
        <v>#DIV/0!</v>
      </c>
      <c r="S25" s="134"/>
      <c r="T25" s="180" t="e">
        <f t="shared" si="16"/>
        <v>#DIV/0!</v>
      </c>
      <c r="U25" s="180" t="e">
        <f t="shared" si="17"/>
        <v>#DIV/0!</v>
      </c>
      <c r="V25" s="35"/>
      <c r="W25" s="35"/>
      <c r="X25" s="35"/>
      <c r="Y25" s="60" t="e">
        <f t="shared" si="3"/>
        <v>#DIV/0!</v>
      </c>
      <c r="Z25" s="134"/>
      <c r="AA25" s="180" t="e">
        <f t="shared" si="18"/>
        <v>#DIV/0!</v>
      </c>
      <c r="AB25" s="180" t="e">
        <f t="shared" si="19"/>
        <v>#DIV/0!</v>
      </c>
      <c r="AC25" s="35"/>
      <c r="AD25" s="35"/>
      <c r="AE25" s="35"/>
      <c r="AF25" s="60" t="e">
        <f t="shared" si="4"/>
        <v>#DIV/0!</v>
      </c>
      <c r="AG25" s="134"/>
      <c r="AH25" s="180" t="e">
        <f t="shared" si="20"/>
        <v>#DIV/0!</v>
      </c>
      <c r="AI25" s="180" t="e">
        <f t="shared" si="21"/>
        <v>#DIV/0!</v>
      </c>
      <c r="AJ25" s="35"/>
      <c r="AK25" s="35"/>
      <c r="AL25" s="35"/>
      <c r="AM25" s="60" t="e">
        <f t="shared" si="5"/>
        <v>#DIV/0!</v>
      </c>
      <c r="AN25" s="134"/>
      <c r="AO25" s="180" t="e">
        <f t="shared" si="22"/>
        <v>#DIV/0!</v>
      </c>
      <c r="AP25" s="180" t="e">
        <f t="shared" si="23"/>
        <v>#DIV/0!</v>
      </c>
      <c r="AQ25" s="134"/>
      <c r="AR25" s="35"/>
      <c r="AS25" s="35"/>
      <c r="AT25" s="35"/>
      <c r="AU25" s="60" t="e">
        <f t="shared" si="6"/>
        <v>#DIV/0!</v>
      </c>
      <c r="AV25" s="134"/>
      <c r="AW25" s="180" t="e">
        <f t="shared" si="24"/>
        <v>#DIV/0!</v>
      </c>
      <c r="AX25" s="180" t="e">
        <f t="shared" si="25"/>
        <v>#DIV/0!</v>
      </c>
      <c r="AY25" s="134"/>
      <c r="AZ25" s="184">
        <f t="shared" si="7"/>
        <v>0</v>
      </c>
      <c r="BA25" s="185">
        <f t="shared" si="8"/>
        <v>0</v>
      </c>
      <c r="BB25" s="185">
        <f t="shared" si="9"/>
        <v>0</v>
      </c>
      <c r="BC25" s="186" t="e">
        <f t="shared" si="10"/>
        <v>#DIV/0!</v>
      </c>
      <c r="BD25" s="187">
        <f t="shared" si="11"/>
        <v>0</v>
      </c>
      <c r="BE25" s="188" t="e">
        <f t="shared" si="26"/>
        <v>#DIV/0!</v>
      </c>
      <c r="BF25" s="189" t="e">
        <f t="shared" si="27"/>
        <v>#DIV/0!</v>
      </c>
      <c r="BG25" s="187">
        <f t="shared" si="12"/>
        <v>0</v>
      </c>
      <c r="BH25" s="187">
        <f t="shared" si="13"/>
        <v>0</v>
      </c>
    </row>
    <row r="26" spans="1:60" ht="15.75">
      <c r="A26" s="231">
        <v>43945</v>
      </c>
      <c r="B26" s="44" t="s">
        <v>34</v>
      </c>
      <c r="C26" s="248"/>
      <c r="D26" s="248"/>
      <c r="E26" s="248"/>
      <c r="F26" s="250" t="e">
        <f t="shared" si="0"/>
        <v>#DIV/0!</v>
      </c>
      <c r="G26" s="134"/>
      <c r="H26" s="144" t="e">
        <f t="shared" si="14"/>
        <v>#DIV/0!</v>
      </c>
      <c r="I26" s="35"/>
      <c r="J26" s="35"/>
      <c r="K26" s="35"/>
      <c r="L26" s="60" t="e">
        <f t="shared" si="1"/>
        <v>#DIV/0!</v>
      </c>
      <c r="M26" s="134"/>
      <c r="N26" s="180" t="e">
        <f t="shared" si="15"/>
        <v>#DIV/0!</v>
      </c>
      <c r="O26" s="35"/>
      <c r="P26" s="35"/>
      <c r="Q26" s="35"/>
      <c r="R26" s="60" t="e">
        <f t="shared" si="2"/>
        <v>#DIV/0!</v>
      </c>
      <c r="S26" s="134"/>
      <c r="T26" s="180" t="e">
        <f t="shared" si="16"/>
        <v>#DIV/0!</v>
      </c>
      <c r="U26" s="180" t="e">
        <f t="shared" si="17"/>
        <v>#DIV/0!</v>
      </c>
      <c r="V26" s="35"/>
      <c r="W26" s="35"/>
      <c r="X26" s="35"/>
      <c r="Y26" s="60" t="e">
        <f t="shared" si="3"/>
        <v>#DIV/0!</v>
      </c>
      <c r="Z26" s="134"/>
      <c r="AA26" s="180" t="e">
        <f t="shared" si="18"/>
        <v>#DIV/0!</v>
      </c>
      <c r="AB26" s="180" t="e">
        <f t="shared" si="19"/>
        <v>#DIV/0!</v>
      </c>
      <c r="AC26" s="35"/>
      <c r="AD26" s="35"/>
      <c r="AE26" s="35"/>
      <c r="AF26" s="60" t="e">
        <f t="shared" si="4"/>
        <v>#DIV/0!</v>
      </c>
      <c r="AG26" s="134"/>
      <c r="AH26" s="180" t="e">
        <f t="shared" si="20"/>
        <v>#DIV/0!</v>
      </c>
      <c r="AI26" s="180" t="e">
        <f t="shared" si="21"/>
        <v>#DIV/0!</v>
      </c>
      <c r="AJ26" s="35"/>
      <c r="AK26" s="35"/>
      <c r="AL26" s="35"/>
      <c r="AM26" s="60" t="e">
        <f t="shared" si="5"/>
        <v>#DIV/0!</v>
      </c>
      <c r="AN26" s="134"/>
      <c r="AO26" s="180" t="e">
        <f t="shared" si="22"/>
        <v>#DIV/0!</v>
      </c>
      <c r="AP26" s="180" t="e">
        <f t="shared" si="23"/>
        <v>#DIV/0!</v>
      </c>
      <c r="AQ26" s="134"/>
      <c r="AR26" s="35"/>
      <c r="AS26" s="35"/>
      <c r="AT26" s="35"/>
      <c r="AU26" s="60" t="e">
        <f t="shared" si="6"/>
        <v>#DIV/0!</v>
      </c>
      <c r="AV26" s="134"/>
      <c r="AW26" s="180" t="e">
        <f t="shared" si="24"/>
        <v>#DIV/0!</v>
      </c>
      <c r="AX26" s="180" t="e">
        <f t="shared" si="25"/>
        <v>#DIV/0!</v>
      </c>
      <c r="AY26" s="134"/>
      <c r="AZ26" s="184">
        <f t="shared" si="7"/>
        <v>0</v>
      </c>
      <c r="BA26" s="185">
        <f t="shared" si="8"/>
        <v>0</v>
      </c>
      <c r="BB26" s="185">
        <f t="shared" si="9"/>
        <v>0</v>
      </c>
      <c r="BC26" s="186" t="e">
        <f t="shared" si="10"/>
        <v>#DIV/0!</v>
      </c>
      <c r="BD26" s="187">
        <f t="shared" si="11"/>
        <v>0</v>
      </c>
      <c r="BE26" s="188" t="e">
        <f t="shared" si="26"/>
        <v>#DIV/0!</v>
      </c>
      <c r="BF26" s="189" t="e">
        <f t="shared" si="27"/>
        <v>#DIV/0!</v>
      </c>
      <c r="BG26" s="187">
        <f t="shared" si="12"/>
        <v>0</v>
      </c>
      <c r="BH26" s="187">
        <f t="shared" si="13"/>
        <v>0</v>
      </c>
    </row>
    <row r="27" spans="1:60" ht="15.75">
      <c r="A27" s="231">
        <v>43946</v>
      </c>
      <c r="B27" s="44" t="s">
        <v>35</v>
      </c>
      <c r="C27" s="248"/>
      <c r="D27" s="248"/>
      <c r="E27" s="248"/>
      <c r="F27" s="250" t="e">
        <f t="shared" si="0"/>
        <v>#DIV/0!</v>
      </c>
      <c r="G27" s="134"/>
      <c r="H27" s="144" t="e">
        <f t="shared" si="14"/>
        <v>#DIV/0!</v>
      </c>
      <c r="I27" s="35"/>
      <c r="J27" s="35"/>
      <c r="K27" s="35"/>
      <c r="L27" s="60" t="e">
        <f t="shared" si="1"/>
        <v>#DIV/0!</v>
      </c>
      <c r="M27" s="134"/>
      <c r="N27" s="180" t="e">
        <f t="shared" si="15"/>
        <v>#DIV/0!</v>
      </c>
      <c r="O27" s="35"/>
      <c r="P27" s="35"/>
      <c r="Q27" s="35"/>
      <c r="R27" s="60" t="e">
        <f t="shared" si="2"/>
        <v>#DIV/0!</v>
      </c>
      <c r="S27" s="134"/>
      <c r="T27" s="180" t="e">
        <f t="shared" si="16"/>
        <v>#DIV/0!</v>
      </c>
      <c r="U27" s="180" t="e">
        <f t="shared" si="17"/>
        <v>#DIV/0!</v>
      </c>
      <c r="V27" s="35"/>
      <c r="W27" s="35"/>
      <c r="X27" s="35"/>
      <c r="Y27" s="60" t="e">
        <f t="shared" si="3"/>
        <v>#DIV/0!</v>
      </c>
      <c r="Z27" s="134"/>
      <c r="AA27" s="180" t="e">
        <f t="shared" si="18"/>
        <v>#DIV/0!</v>
      </c>
      <c r="AB27" s="180" t="e">
        <f t="shared" si="19"/>
        <v>#DIV/0!</v>
      </c>
      <c r="AC27" s="35"/>
      <c r="AD27" s="35"/>
      <c r="AE27" s="35"/>
      <c r="AF27" s="60" t="e">
        <f t="shared" si="4"/>
        <v>#DIV/0!</v>
      </c>
      <c r="AG27" s="134"/>
      <c r="AH27" s="180" t="e">
        <f t="shared" si="20"/>
        <v>#DIV/0!</v>
      </c>
      <c r="AI27" s="180" t="e">
        <f t="shared" si="21"/>
        <v>#DIV/0!</v>
      </c>
      <c r="AJ27" s="35"/>
      <c r="AK27" s="35"/>
      <c r="AL27" s="35"/>
      <c r="AM27" s="60" t="e">
        <f t="shared" si="5"/>
        <v>#DIV/0!</v>
      </c>
      <c r="AN27" s="134"/>
      <c r="AO27" s="180" t="e">
        <f t="shared" si="22"/>
        <v>#DIV/0!</v>
      </c>
      <c r="AP27" s="180" t="e">
        <f t="shared" si="23"/>
        <v>#DIV/0!</v>
      </c>
      <c r="AQ27" s="134"/>
      <c r="AR27" s="35"/>
      <c r="AS27" s="35"/>
      <c r="AT27" s="35"/>
      <c r="AU27" s="60" t="e">
        <f t="shared" si="6"/>
        <v>#DIV/0!</v>
      </c>
      <c r="AV27" s="134"/>
      <c r="AW27" s="180" t="e">
        <f t="shared" si="24"/>
        <v>#DIV/0!</v>
      </c>
      <c r="AX27" s="180" t="e">
        <f t="shared" si="25"/>
        <v>#DIV/0!</v>
      </c>
      <c r="AY27" s="134"/>
      <c r="AZ27" s="184">
        <f t="shared" si="7"/>
        <v>0</v>
      </c>
      <c r="BA27" s="185">
        <f t="shared" si="8"/>
        <v>0</v>
      </c>
      <c r="BB27" s="185">
        <f t="shared" si="9"/>
        <v>0</v>
      </c>
      <c r="BC27" s="186" t="e">
        <f t="shared" si="10"/>
        <v>#DIV/0!</v>
      </c>
      <c r="BD27" s="187">
        <f t="shared" si="11"/>
        <v>0</v>
      </c>
      <c r="BE27" s="188" t="e">
        <f t="shared" si="26"/>
        <v>#DIV/0!</v>
      </c>
      <c r="BF27" s="189" t="e">
        <f t="shared" si="27"/>
        <v>#DIV/0!</v>
      </c>
      <c r="BG27" s="187">
        <f t="shared" si="12"/>
        <v>0</v>
      </c>
      <c r="BH27" s="187">
        <f t="shared" si="13"/>
        <v>0</v>
      </c>
    </row>
    <row r="28" spans="1:60" ht="15.75">
      <c r="A28" s="231">
        <v>43947</v>
      </c>
      <c r="B28" s="44" t="s">
        <v>36</v>
      </c>
      <c r="C28" s="248"/>
      <c r="D28" s="248"/>
      <c r="E28" s="248"/>
      <c r="F28" s="250" t="e">
        <f t="shared" si="0"/>
        <v>#DIV/0!</v>
      </c>
      <c r="G28" s="134"/>
      <c r="H28" s="144" t="e">
        <f t="shared" si="14"/>
        <v>#DIV/0!</v>
      </c>
      <c r="I28" s="35"/>
      <c r="J28" s="35"/>
      <c r="K28" s="35"/>
      <c r="L28" s="60" t="e">
        <f t="shared" si="1"/>
        <v>#DIV/0!</v>
      </c>
      <c r="M28" s="134"/>
      <c r="N28" s="180" t="e">
        <f t="shared" si="15"/>
        <v>#DIV/0!</v>
      </c>
      <c r="O28" s="35"/>
      <c r="P28" s="35"/>
      <c r="Q28" s="35"/>
      <c r="R28" s="60" t="e">
        <f t="shared" si="2"/>
        <v>#DIV/0!</v>
      </c>
      <c r="S28" s="134"/>
      <c r="T28" s="180" t="e">
        <f t="shared" si="16"/>
        <v>#DIV/0!</v>
      </c>
      <c r="U28" s="180" t="e">
        <f t="shared" si="17"/>
        <v>#DIV/0!</v>
      </c>
      <c r="V28" s="35"/>
      <c r="W28" s="35"/>
      <c r="X28" s="35"/>
      <c r="Y28" s="60" t="e">
        <f t="shared" si="3"/>
        <v>#DIV/0!</v>
      </c>
      <c r="Z28" s="134"/>
      <c r="AA28" s="180" t="e">
        <f t="shared" si="18"/>
        <v>#DIV/0!</v>
      </c>
      <c r="AB28" s="180" t="e">
        <f t="shared" si="19"/>
        <v>#DIV/0!</v>
      </c>
      <c r="AC28" s="35"/>
      <c r="AD28" s="35"/>
      <c r="AE28" s="35"/>
      <c r="AF28" s="60" t="e">
        <f t="shared" si="4"/>
        <v>#DIV/0!</v>
      </c>
      <c r="AG28" s="134"/>
      <c r="AH28" s="180" t="e">
        <f t="shared" si="20"/>
        <v>#DIV/0!</v>
      </c>
      <c r="AI28" s="180" t="e">
        <f t="shared" si="21"/>
        <v>#DIV/0!</v>
      </c>
      <c r="AJ28" s="35"/>
      <c r="AK28" s="35"/>
      <c r="AL28" s="35"/>
      <c r="AM28" s="60" t="e">
        <f t="shared" si="5"/>
        <v>#DIV/0!</v>
      </c>
      <c r="AN28" s="134"/>
      <c r="AO28" s="180" t="e">
        <f t="shared" si="22"/>
        <v>#DIV/0!</v>
      </c>
      <c r="AP28" s="180" t="e">
        <f t="shared" si="23"/>
        <v>#DIV/0!</v>
      </c>
      <c r="AQ28" s="134"/>
      <c r="AR28" s="35"/>
      <c r="AS28" s="35"/>
      <c r="AT28" s="35"/>
      <c r="AU28" s="60" t="e">
        <f t="shared" si="6"/>
        <v>#DIV/0!</v>
      </c>
      <c r="AV28" s="134"/>
      <c r="AW28" s="180" t="e">
        <f t="shared" si="24"/>
        <v>#DIV/0!</v>
      </c>
      <c r="AX28" s="180" t="e">
        <f t="shared" si="25"/>
        <v>#DIV/0!</v>
      </c>
      <c r="AY28" s="134"/>
      <c r="AZ28" s="184">
        <f t="shared" si="7"/>
        <v>0</v>
      </c>
      <c r="BA28" s="185">
        <f t="shared" si="8"/>
        <v>0</v>
      </c>
      <c r="BB28" s="185">
        <f t="shared" si="9"/>
        <v>0</v>
      </c>
      <c r="BC28" s="186" t="e">
        <f t="shared" si="10"/>
        <v>#DIV/0!</v>
      </c>
      <c r="BD28" s="187">
        <f t="shared" si="11"/>
        <v>0</v>
      </c>
      <c r="BE28" s="188" t="e">
        <f t="shared" si="26"/>
        <v>#DIV/0!</v>
      </c>
      <c r="BF28" s="189" t="e">
        <f t="shared" si="27"/>
        <v>#DIV/0!</v>
      </c>
      <c r="BG28" s="187">
        <f t="shared" si="12"/>
        <v>0</v>
      </c>
      <c r="BH28" s="187">
        <f t="shared" si="13"/>
        <v>0</v>
      </c>
    </row>
    <row r="29" spans="1:60" ht="15.75">
      <c r="A29" s="231">
        <v>43948</v>
      </c>
      <c r="B29" s="44" t="s">
        <v>37</v>
      </c>
      <c r="C29" s="248"/>
      <c r="D29" s="248"/>
      <c r="E29" s="248"/>
      <c r="F29" s="250" t="e">
        <f t="shared" si="0"/>
        <v>#DIV/0!</v>
      </c>
      <c r="G29" s="134"/>
      <c r="H29" s="144" t="e">
        <f t="shared" si="14"/>
        <v>#DIV/0!</v>
      </c>
      <c r="I29" s="35"/>
      <c r="J29" s="35"/>
      <c r="K29" s="35"/>
      <c r="L29" s="60" t="e">
        <f t="shared" si="1"/>
        <v>#DIV/0!</v>
      </c>
      <c r="M29" s="134"/>
      <c r="N29" s="180" t="e">
        <f t="shared" si="15"/>
        <v>#DIV/0!</v>
      </c>
      <c r="O29" s="35"/>
      <c r="P29" s="35"/>
      <c r="Q29" s="35"/>
      <c r="R29" s="60" t="e">
        <f t="shared" si="2"/>
        <v>#DIV/0!</v>
      </c>
      <c r="S29" s="134"/>
      <c r="T29" s="180" t="e">
        <f t="shared" si="16"/>
        <v>#DIV/0!</v>
      </c>
      <c r="U29" s="180" t="e">
        <f t="shared" si="17"/>
        <v>#DIV/0!</v>
      </c>
      <c r="V29" s="35"/>
      <c r="W29" s="35"/>
      <c r="X29" s="35"/>
      <c r="Y29" s="60" t="e">
        <f t="shared" si="3"/>
        <v>#DIV/0!</v>
      </c>
      <c r="Z29" s="134"/>
      <c r="AA29" s="180" t="e">
        <f t="shared" si="18"/>
        <v>#DIV/0!</v>
      </c>
      <c r="AB29" s="180" t="e">
        <f t="shared" si="19"/>
        <v>#DIV/0!</v>
      </c>
      <c r="AC29" s="35"/>
      <c r="AD29" s="35"/>
      <c r="AE29" s="35"/>
      <c r="AF29" s="60" t="e">
        <f t="shared" si="4"/>
        <v>#DIV/0!</v>
      </c>
      <c r="AG29" s="134"/>
      <c r="AH29" s="180" t="e">
        <f t="shared" si="20"/>
        <v>#DIV/0!</v>
      </c>
      <c r="AI29" s="180" t="e">
        <f t="shared" si="21"/>
        <v>#DIV/0!</v>
      </c>
      <c r="AJ29" s="35"/>
      <c r="AK29" s="35"/>
      <c r="AL29" s="35"/>
      <c r="AM29" s="60" t="e">
        <f t="shared" si="5"/>
        <v>#DIV/0!</v>
      </c>
      <c r="AN29" s="134"/>
      <c r="AO29" s="180" t="e">
        <f t="shared" si="22"/>
        <v>#DIV/0!</v>
      </c>
      <c r="AP29" s="180" t="e">
        <f t="shared" si="23"/>
        <v>#DIV/0!</v>
      </c>
      <c r="AQ29" s="134"/>
      <c r="AR29" s="35"/>
      <c r="AS29" s="35"/>
      <c r="AT29" s="35"/>
      <c r="AU29" s="60" t="e">
        <f t="shared" si="6"/>
        <v>#DIV/0!</v>
      </c>
      <c r="AV29" s="134"/>
      <c r="AW29" s="180" t="e">
        <f t="shared" si="24"/>
        <v>#DIV/0!</v>
      </c>
      <c r="AX29" s="180" t="e">
        <f t="shared" si="25"/>
        <v>#DIV/0!</v>
      </c>
      <c r="AY29" s="134"/>
      <c r="AZ29" s="184">
        <f t="shared" si="7"/>
        <v>0</v>
      </c>
      <c r="BA29" s="185">
        <f t="shared" si="8"/>
        <v>0</v>
      </c>
      <c r="BB29" s="185">
        <f t="shared" si="9"/>
        <v>0</v>
      </c>
      <c r="BC29" s="186" t="e">
        <f t="shared" si="10"/>
        <v>#DIV/0!</v>
      </c>
      <c r="BD29" s="187">
        <f t="shared" si="11"/>
        <v>0</v>
      </c>
      <c r="BE29" s="188" t="e">
        <f t="shared" si="26"/>
        <v>#DIV/0!</v>
      </c>
      <c r="BF29" s="189" t="e">
        <f t="shared" si="27"/>
        <v>#DIV/0!</v>
      </c>
      <c r="BG29" s="187">
        <f t="shared" si="12"/>
        <v>0</v>
      </c>
      <c r="BH29" s="187">
        <f t="shared" si="13"/>
        <v>0</v>
      </c>
    </row>
    <row r="30" spans="1:60" ht="15.75">
      <c r="A30" s="231">
        <v>43949</v>
      </c>
      <c r="B30" s="44" t="s">
        <v>38</v>
      </c>
      <c r="C30" s="248"/>
      <c r="D30" s="248"/>
      <c r="E30" s="248"/>
      <c r="F30" s="250" t="e">
        <f t="shared" si="0"/>
        <v>#DIV/0!</v>
      </c>
      <c r="G30" s="134"/>
      <c r="H30" s="144" t="e">
        <f t="shared" si="14"/>
        <v>#DIV/0!</v>
      </c>
      <c r="I30" s="35"/>
      <c r="J30" s="35"/>
      <c r="K30" s="35"/>
      <c r="L30" s="60" t="e">
        <f t="shared" si="1"/>
        <v>#DIV/0!</v>
      </c>
      <c r="M30" s="134"/>
      <c r="N30" s="180" t="e">
        <f t="shared" si="15"/>
        <v>#DIV/0!</v>
      </c>
      <c r="O30" s="35"/>
      <c r="P30" s="35"/>
      <c r="Q30" s="35"/>
      <c r="R30" s="60" t="e">
        <f t="shared" si="2"/>
        <v>#DIV/0!</v>
      </c>
      <c r="S30" s="134"/>
      <c r="T30" s="180" t="e">
        <f t="shared" si="16"/>
        <v>#DIV/0!</v>
      </c>
      <c r="U30" s="180" t="e">
        <f t="shared" si="17"/>
        <v>#DIV/0!</v>
      </c>
      <c r="V30" s="35"/>
      <c r="W30" s="35"/>
      <c r="X30" s="35"/>
      <c r="Y30" s="60" t="e">
        <f t="shared" si="3"/>
        <v>#DIV/0!</v>
      </c>
      <c r="Z30" s="134"/>
      <c r="AA30" s="180" t="e">
        <f t="shared" si="18"/>
        <v>#DIV/0!</v>
      </c>
      <c r="AB30" s="180" t="e">
        <f t="shared" si="19"/>
        <v>#DIV/0!</v>
      </c>
      <c r="AC30" s="35"/>
      <c r="AD30" s="35"/>
      <c r="AE30" s="35"/>
      <c r="AF30" s="60" t="e">
        <f t="shared" si="4"/>
        <v>#DIV/0!</v>
      </c>
      <c r="AG30" s="134"/>
      <c r="AH30" s="180" t="e">
        <f t="shared" si="20"/>
        <v>#DIV/0!</v>
      </c>
      <c r="AI30" s="180" t="e">
        <f t="shared" si="21"/>
        <v>#DIV/0!</v>
      </c>
      <c r="AJ30" s="35"/>
      <c r="AK30" s="35"/>
      <c r="AL30" s="35"/>
      <c r="AM30" s="60" t="e">
        <f t="shared" si="5"/>
        <v>#DIV/0!</v>
      </c>
      <c r="AN30" s="134"/>
      <c r="AO30" s="180" t="e">
        <f t="shared" si="22"/>
        <v>#DIV/0!</v>
      </c>
      <c r="AP30" s="180" t="e">
        <f t="shared" si="23"/>
        <v>#DIV/0!</v>
      </c>
      <c r="AQ30" s="134"/>
      <c r="AR30" s="35"/>
      <c r="AS30" s="35"/>
      <c r="AT30" s="35"/>
      <c r="AU30" s="60" t="e">
        <f t="shared" si="6"/>
        <v>#DIV/0!</v>
      </c>
      <c r="AV30" s="134"/>
      <c r="AW30" s="180" t="e">
        <f t="shared" si="24"/>
        <v>#DIV/0!</v>
      </c>
      <c r="AX30" s="180" t="e">
        <f t="shared" si="25"/>
        <v>#DIV/0!</v>
      </c>
      <c r="AY30" s="134"/>
      <c r="AZ30" s="184">
        <f t="shared" si="7"/>
        <v>0</v>
      </c>
      <c r="BA30" s="185">
        <f t="shared" si="8"/>
        <v>0</v>
      </c>
      <c r="BB30" s="185">
        <f t="shared" si="9"/>
        <v>0</v>
      </c>
      <c r="BC30" s="186" t="e">
        <f t="shared" si="10"/>
        <v>#DIV/0!</v>
      </c>
      <c r="BD30" s="187">
        <f t="shared" si="11"/>
        <v>0</v>
      </c>
      <c r="BE30" s="188" t="e">
        <f t="shared" si="26"/>
        <v>#DIV/0!</v>
      </c>
      <c r="BF30" s="189" t="e">
        <f t="shared" si="27"/>
        <v>#DIV/0!</v>
      </c>
      <c r="BG30" s="187">
        <f t="shared" si="12"/>
        <v>0</v>
      </c>
      <c r="BH30" s="187">
        <f t="shared" si="13"/>
        <v>0</v>
      </c>
    </row>
    <row r="31" spans="1:60" ht="15.75">
      <c r="A31" s="231">
        <v>43950</v>
      </c>
      <c r="B31" s="44" t="s">
        <v>39</v>
      </c>
      <c r="C31" s="248"/>
      <c r="D31" s="248"/>
      <c r="E31" s="248"/>
      <c r="F31" s="250" t="e">
        <f t="shared" si="0"/>
        <v>#DIV/0!</v>
      </c>
      <c r="G31" s="134"/>
      <c r="H31" s="144" t="e">
        <f t="shared" si="14"/>
        <v>#DIV/0!</v>
      </c>
      <c r="I31" s="35"/>
      <c r="J31" s="35"/>
      <c r="K31" s="35"/>
      <c r="L31" s="60" t="e">
        <f t="shared" si="1"/>
        <v>#DIV/0!</v>
      </c>
      <c r="M31" s="134"/>
      <c r="N31" s="180" t="e">
        <f t="shared" si="15"/>
        <v>#DIV/0!</v>
      </c>
      <c r="O31" s="35"/>
      <c r="P31" s="35"/>
      <c r="Q31" s="35"/>
      <c r="R31" s="60" t="e">
        <f t="shared" si="2"/>
        <v>#DIV/0!</v>
      </c>
      <c r="S31" s="134"/>
      <c r="T31" s="180" t="e">
        <f t="shared" si="16"/>
        <v>#DIV/0!</v>
      </c>
      <c r="U31" s="180" t="e">
        <f t="shared" si="17"/>
        <v>#DIV/0!</v>
      </c>
      <c r="V31" s="35"/>
      <c r="W31" s="35"/>
      <c r="X31" s="35"/>
      <c r="Y31" s="60" t="e">
        <f t="shared" si="3"/>
        <v>#DIV/0!</v>
      </c>
      <c r="Z31" s="134"/>
      <c r="AA31" s="180" t="e">
        <f t="shared" si="18"/>
        <v>#DIV/0!</v>
      </c>
      <c r="AB31" s="180" t="e">
        <f t="shared" si="19"/>
        <v>#DIV/0!</v>
      </c>
      <c r="AC31" s="35"/>
      <c r="AD31" s="35"/>
      <c r="AE31" s="35"/>
      <c r="AF31" s="60" t="e">
        <f t="shared" si="4"/>
        <v>#DIV/0!</v>
      </c>
      <c r="AG31" s="134"/>
      <c r="AH31" s="180" t="e">
        <f t="shared" si="20"/>
        <v>#DIV/0!</v>
      </c>
      <c r="AI31" s="180" t="e">
        <f t="shared" si="21"/>
        <v>#DIV/0!</v>
      </c>
      <c r="AJ31" s="35"/>
      <c r="AK31" s="35"/>
      <c r="AL31" s="35"/>
      <c r="AM31" s="60" t="e">
        <f t="shared" si="5"/>
        <v>#DIV/0!</v>
      </c>
      <c r="AN31" s="134"/>
      <c r="AO31" s="180" t="e">
        <f t="shared" si="22"/>
        <v>#DIV/0!</v>
      </c>
      <c r="AP31" s="180" t="e">
        <f t="shared" si="23"/>
        <v>#DIV/0!</v>
      </c>
      <c r="AQ31" s="134"/>
      <c r="AR31" s="35"/>
      <c r="AS31" s="35"/>
      <c r="AT31" s="35"/>
      <c r="AU31" s="60" t="e">
        <f t="shared" si="6"/>
        <v>#DIV/0!</v>
      </c>
      <c r="AV31" s="134"/>
      <c r="AW31" s="180" t="e">
        <f t="shared" si="24"/>
        <v>#DIV/0!</v>
      </c>
      <c r="AX31" s="180" t="e">
        <f t="shared" si="25"/>
        <v>#DIV/0!</v>
      </c>
      <c r="AY31" s="134"/>
      <c r="AZ31" s="184">
        <f t="shared" si="7"/>
        <v>0</v>
      </c>
      <c r="BA31" s="185">
        <f t="shared" si="8"/>
        <v>0</v>
      </c>
      <c r="BB31" s="185">
        <f t="shared" si="9"/>
        <v>0</v>
      </c>
      <c r="BC31" s="186" t="e">
        <f t="shared" si="10"/>
        <v>#DIV/0!</v>
      </c>
      <c r="BD31" s="187">
        <f t="shared" si="11"/>
        <v>0</v>
      </c>
      <c r="BE31" s="188" t="e">
        <f t="shared" si="26"/>
        <v>#DIV/0!</v>
      </c>
      <c r="BF31" s="189" t="e">
        <f t="shared" si="27"/>
        <v>#DIV/0!</v>
      </c>
      <c r="BG31" s="187">
        <f t="shared" si="12"/>
        <v>0</v>
      </c>
      <c r="BH31" s="187">
        <f t="shared" si="13"/>
        <v>0</v>
      </c>
    </row>
    <row r="32" spans="1:60" ht="15.75" hidden="1">
      <c r="A32" s="231">
        <v>43951</v>
      </c>
      <c r="B32" s="44" t="s">
        <v>33</v>
      </c>
      <c r="C32" s="35"/>
      <c r="D32" s="35"/>
      <c r="E32" s="35"/>
      <c r="F32" s="60" t="e">
        <f t="shared" si="0"/>
        <v>#DIV/0!</v>
      </c>
      <c r="G32" s="134"/>
      <c r="H32" s="144" t="e">
        <f t="shared" si="14"/>
        <v>#DIV/0!</v>
      </c>
      <c r="I32" s="35"/>
      <c r="J32" s="35"/>
      <c r="K32" s="35"/>
      <c r="L32" s="60" t="e">
        <f t="shared" si="1"/>
        <v>#DIV/0!</v>
      </c>
      <c r="M32" s="134"/>
      <c r="N32" s="180" t="e">
        <f t="shared" si="15"/>
        <v>#DIV/0!</v>
      </c>
      <c r="O32" s="35"/>
      <c r="P32" s="35"/>
      <c r="Q32" s="35"/>
      <c r="R32" s="60" t="e">
        <f t="shared" si="2"/>
        <v>#DIV/0!</v>
      </c>
      <c r="S32" s="134"/>
      <c r="T32" s="180" t="e">
        <f t="shared" si="16"/>
        <v>#DIV/0!</v>
      </c>
      <c r="U32" s="180" t="e">
        <f t="shared" si="17"/>
        <v>#DIV/0!</v>
      </c>
      <c r="V32" s="35"/>
      <c r="W32" s="35"/>
      <c r="X32" s="35"/>
      <c r="Y32" s="60" t="e">
        <f t="shared" si="3"/>
        <v>#DIV/0!</v>
      </c>
      <c r="Z32" s="134"/>
      <c r="AA32" s="180" t="e">
        <f t="shared" si="18"/>
        <v>#DIV/0!</v>
      </c>
      <c r="AB32" s="180" t="e">
        <f t="shared" si="19"/>
        <v>#DIV/0!</v>
      </c>
      <c r="AC32" s="35"/>
      <c r="AD32" s="35"/>
      <c r="AE32" s="35"/>
      <c r="AF32" s="60" t="e">
        <f t="shared" si="4"/>
        <v>#DIV/0!</v>
      </c>
      <c r="AG32" s="134"/>
      <c r="AH32" s="180" t="e">
        <f t="shared" si="20"/>
        <v>#DIV/0!</v>
      </c>
      <c r="AI32" s="180" t="e">
        <f t="shared" si="21"/>
        <v>#DIV/0!</v>
      </c>
      <c r="AJ32" s="35"/>
      <c r="AK32" s="35"/>
      <c r="AL32" s="35"/>
      <c r="AM32" s="60" t="e">
        <f t="shared" si="5"/>
        <v>#DIV/0!</v>
      </c>
      <c r="AN32" s="134"/>
      <c r="AO32" s="180" t="e">
        <f t="shared" si="22"/>
        <v>#DIV/0!</v>
      </c>
      <c r="AP32" s="180" t="e">
        <f t="shared" si="23"/>
        <v>#DIV/0!</v>
      </c>
      <c r="AQ32" s="134"/>
      <c r="AR32" s="35"/>
      <c r="AS32" s="35"/>
      <c r="AT32" s="35"/>
      <c r="AU32" s="60" t="e">
        <f t="shared" si="6"/>
        <v>#DIV/0!</v>
      </c>
      <c r="AV32" s="134"/>
      <c r="AW32" s="180" t="e">
        <f t="shared" si="24"/>
        <v>#DIV/0!</v>
      </c>
      <c r="AX32" s="180" t="e">
        <f t="shared" si="25"/>
        <v>#DIV/0!</v>
      </c>
      <c r="AY32" s="134"/>
      <c r="AZ32" s="184">
        <f t="shared" si="7"/>
        <v>0</v>
      </c>
      <c r="BA32" s="185">
        <f t="shared" si="8"/>
        <v>0</v>
      </c>
      <c r="BB32" s="185">
        <f t="shared" si="9"/>
        <v>0</v>
      </c>
      <c r="BC32" s="186" t="e">
        <f t="shared" si="10"/>
        <v>#DIV/0!</v>
      </c>
      <c r="BD32" s="187">
        <f t="shared" si="11"/>
        <v>0</v>
      </c>
      <c r="BE32" s="188" t="e">
        <f t="shared" si="26"/>
        <v>#DIV/0!</v>
      </c>
      <c r="BF32" s="189" t="e">
        <f t="shared" si="27"/>
        <v>#DIV/0!</v>
      </c>
      <c r="BG32" s="187">
        <f t="shared" si="12"/>
        <v>0</v>
      </c>
      <c r="BH32" s="187">
        <f t="shared" si="13"/>
        <v>0</v>
      </c>
    </row>
    <row r="33" spans="1:60" ht="15.75" hidden="1">
      <c r="A33" s="231">
        <v>43952</v>
      </c>
      <c r="B33" s="44" t="s">
        <v>34</v>
      </c>
      <c r="C33" s="35"/>
      <c r="D33" s="35"/>
      <c r="E33" s="35"/>
      <c r="F33" s="60" t="e">
        <f t="shared" si="0"/>
        <v>#DIV/0!</v>
      </c>
      <c r="G33" s="134"/>
      <c r="H33" s="144" t="e">
        <f t="shared" si="14"/>
        <v>#DIV/0!</v>
      </c>
      <c r="I33" s="35"/>
      <c r="J33" s="35"/>
      <c r="K33" s="35"/>
      <c r="L33" s="60" t="e">
        <f t="shared" si="1"/>
        <v>#DIV/0!</v>
      </c>
      <c r="M33" s="134"/>
      <c r="N33" s="180" t="e">
        <f t="shared" si="15"/>
        <v>#DIV/0!</v>
      </c>
      <c r="O33" s="35"/>
      <c r="P33" s="35"/>
      <c r="Q33" s="35"/>
      <c r="R33" s="60" t="e">
        <f t="shared" si="2"/>
        <v>#DIV/0!</v>
      </c>
      <c r="S33" s="134"/>
      <c r="T33" s="180" t="e">
        <f t="shared" si="16"/>
        <v>#DIV/0!</v>
      </c>
      <c r="U33" s="180" t="e">
        <f t="shared" si="17"/>
        <v>#DIV/0!</v>
      </c>
      <c r="V33" s="35"/>
      <c r="W33" s="35"/>
      <c r="X33" s="35"/>
      <c r="Y33" s="60" t="e">
        <f t="shared" si="3"/>
        <v>#DIV/0!</v>
      </c>
      <c r="Z33" s="134"/>
      <c r="AA33" s="180" t="e">
        <f t="shared" si="18"/>
        <v>#DIV/0!</v>
      </c>
      <c r="AB33" s="180" t="e">
        <f t="shared" si="19"/>
        <v>#DIV/0!</v>
      </c>
      <c r="AC33" s="35"/>
      <c r="AD33" s="35"/>
      <c r="AE33" s="35"/>
      <c r="AF33" s="60" t="e">
        <f t="shared" si="4"/>
        <v>#DIV/0!</v>
      </c>
      <c r="AG33" s="134"/>
      <c r="AH33" s="180" t="e">
        <f t="shared" si="20"/>
        <v>#DIV/0!</v>
      </c>
      <c r="AI33" s="180" t="e">
        <f t="shared" si="21"/>
        <v>#DIV/0!</v>
      </c>
      <c r="AJ33" s="35"/>
      <c r="AK33" s="35"/>
      <c r="AL33" s="35"/>
      <c r="AM33" s="60" t="e">
        <f t="shared" si="5"/>
        <v>#DIV/0!</v>
      </c>
      <c r="AN33" s="134"/>
      <c r="AO33" s="180" t="e">
        <f t="shared" si="22"/>
        <v>#DIV/0!</v>
      </c>
      <c r="AP33" s="180" t="e">
        <f t="shared" si="23"/>
        <v>#DIV/0!</v>
      </c>
      <c r="AQ33" s="134"/>
      <c r="AR33" s="35"/>
      <c r="AS33" s="35"/>
      <c r="AT33" s="35"/>
      <c r="AU33" s="60" t="e">
        <f t="shared" si="6"/>
        <v>#DIV/0!</v>
      </c>
      <c r="AV33" s="134"/>
      <c r="AW33" s="180" t="e">
        <f t="shared" si="24"/>
        <v>#DIV/0!</v>
      </c>
      <c r="AX33" s="180" t="e">
        <f t="shared" si="25"/>
        <v>#DIV/0!</v>
      </c>
      <c r="AY33" s="134"/>
      <c r="AZ33" s="184">
        <f t="shared" si="7"/>
        <v>0</v>
      </c>
      <c r="BA33" s="185">
        <f t="shared" si="8"/>
        <v>0</v>
      </c>
      <c r="BB33" s="185">
        <f t="shared" si="9"/>
        <v>0</v>
      </c>
      <c r="BC33" s="186" t="e">
        <f t="shared" si="10"/>
        <v>#DIV/0!</v>
      </c>
      <c r="BD33" s="187">
        <f t="shared" si="11"/>
        <v>0</v>
      </c>
      <c r="BE33" s="188" t="e">
        <f t="shared" si="26"/>
        <v>#DIV/0!</v>
      </c>
      <c r="BF33" s="189" t="e">
        <f t="shared" si="27"/>
        <v>#DIV/0!</v>
      </c>
      <c r="BG33" s="187">
        <f t="shared" si="12"/>
        <v>0</v>
      </c>
      <c r="BH33" s="187">
        <f t="shared" si="13"/>
        <v>0</v>
      </c>
    </row>
    <row r="34" spans="1:60" ht="15.75" hidden="1">
      <c r="A34" s="231">
        <v>43953</v>
      </c>
      <c r="B34" s="44" t="s">
        <v>35</v>
      </c>
      <c r="C34" s="35"/>
      <c r="D34" s="35"/>
      <c r="E34" s="35"/>
      <c r="F34" s="60" t="e">
        <f t="shared" si="0"/>
        <v>#DIV/0!</v>
      </c>
      <c r="G34" s="134"/>
      <c r="H34" s="144" t="e">
        <f t="shared" si="14"/>
        <v>#DIV/0!</v>
      </c>
      <c r="I34" s="35"/>
      <c r="J34" s="35"/>
      <c r="K34" s="35"/>
      <c r="L34" s="60" t="e">
        <f t="shared" si="1"/>
        <v>#DIV/0!</v>
      </c>
      <c r="M34" s="134"/>
      <c r="N34" s="180" t="e">
        <f t="shared" si="15"/>
        <v>#DIV/0!</v>
      </c>
      <c r="O34" s="35"/>
      <c r="P34" s="35"/>
      <c r="Q34" s="35"/>
      <c r="R34" s="60" t="e">
        <f t="shared" si="2"/>
        <v>#DIV/0!</v>
      </c>
      <c r="S34" s="134"/>
      <c r="T34" s="180" t="e">
        <f t="shared" si="16"/>
        <v>#DIV/0!</v>
      </c>
      <c r="U34" s="180" t="e">
        <f t="shared" si="17"/>
        <v>#DIV/0!</v>
      </c>
      <c r="V34" s="35"/>
      <c r="W34" s="35"/>
      <c r="X34" s="35"/>
      <c r="Y34" s="60" t="e">
        <f t="shared" si="3"/>
        <v>#DIV/0!</v>
      </c>
      <c r="Z34" s="134"/>
      <c r="AA34" s="180" t="e">
        <f t="shared" si="18"/>
        <v>#DIV/0!</v>
      </c>
      <c r="AB34" s="180" t="e">
        <f t="shared" si="19"/>
        <v>#DIV/0!</v>
      </c>
      <c r="AC34" s="35"/>
      <c r="AD34" s="35"/>
      <c r="AE34" s="35"/>
      <c r="AF34" s="60" t="e">
        <f t="shared" si="4"/>
        <v>#DIV/0!</v>
      </c>
      <c r="AG34" s="134"/>
      <c r="AH34" s="180" t="e">
        <f t="shared" si="20"/>
        <v>#DIV/0!</v>
      </c>
      <c r="AI34" s="180" t="e">
        <f t="shared" si="21"/>
        <v>#DIV/0!</v>
      </c>
      <c r="AJ34" s="35"/>
      <c r="AK34" s="35"/>
      <c r="AL34" s="35"/>
      <c r="AM34" s="60" t="e">
        <f t="shared" si="5"/>
        <v>#DIV/0!</v>
      </c>
      <c r="AN34" s="134"/>
      <c r="AO34" s="180" t="e">
        <f t="shared" si="22"/>
        <v>#DIV/0!</v>
      </c>
      <c r="AP34" s="180" t="e">
        <f t="shared" si="23"/>
        <v>#DIV/0!</v>
      </c>
      <c r="AQ34" s="134"/>
      <c r="AR34" s="35"/>
      <c r="AS34" s="35"/>
      <c r="AT34" s="35"/>
      <c r="AU34" s="60" t="e">
        <f t="shared" si="6"/>
        <v>#DIV/0!</v>
      </c>
      <c r="AV34" s="134"/>
      <c r="AW34" s="180" t="e">
        <f t="shared" si="24"/>
        <v>#DIV/0!</v>
      </c>
      <c r="AX34" s="180" t="e">
        <f t="shared" si="25"/>
        <v>#DIV/0!</v>
      </c>
      <c r="AY34" s="134"/>
      <c r="AZ34" s="184">
        <f t="shared" si="7"/>
        <v>0</v>
      </c>
      <c r="BA34" s="185">
        <f t="shared" si="8"/>
        <v>0</v>
      </c>
      <c r="BB34" s="185">
        <f t="shared" si="9"/>
        <v>0</v>
      </c>
      <c r="BC34" s="186" t="e">
        <f t="shared" si="10"/>
        <v>#DIV/0!</v>
      </c>
      <c r="BD34" s="187">
        <f t="shared" si="11"/>
        <v>0</v>
      </c>
      <c r="BE34" s="188" t="e">
        <f t="shared" si="26"/>
        <v>#DIV/0!</v>
      </c>
      <c r="BF34" s="189" t="e">
        <f t="shared" si="27"/>
        <v>#DIV/0!</v>
      </c>
      <c r="BG34" s="187">
        <f t="shared" si="12"/>
        <v>0</v>
      </c>
      <c r="BH34" s="187">
        <f t="shared" si="13"/>
        <v>0</v>
      </c>
    </row>
    <row r="35" spans="1:60" ht="15.75" hidden="1">
      <c r="A35" s="231">
        <v>43954</v>
      </c>
      <c r="B35" s="44" t="s">
        <v>36</v>
      </c>
      <c r="C35" s="35"/>
      <c r="D35" s="35"/>
      <c r="E35" s="35"/>
      <c r="F35" s="60" t="e">
        <f t="shared" si="0"/>
        <v>#DIV/0!</v>
      </c>
      <c r="G35" s="134"/>
      <c r="H35" s="144" t="e">
        <f t="shared" si="14"/>
        <v>#DIV/0!</v>
      </c>
      <c r="I35" s="35"/>
      <c r="J35" s="35"/>
      <c r="K35" s="35"/>
      <c r="L35" s="60" t="e">
        <f t="shared" si="1"/>
        <v>#DIV/0!</v>
      </c>
      <c r="M35" s="134"/>
      <c r="N35" s="180" t="e">
        <f t="shared" si="15"/>
        <v>#DIV/0!</v>
      </c>
      <c r="O35" s="35"/>
      <c r="P35" s="35"/>
      <c r="Q35" s="35"/>
      <c r="R35" s="60" t="e">
        <f t="shared" si="2"/>
        <v>#DIV/0!</v>
      </c>
      <c r="S35" s="134"/>
      <c r="T35" s="180" t="e">
        <f t="shared" si="16"/>
        <v>#DIV/0!</v>
      </c>
      <c r="U35" s="180" t="e">
        <f t="shared" si="17"/>
        <v>#DIV/0!</v>
      </c>
      <c r="V35" s="35"/>
      <c r="W35" s="35"/>
      <c r="X35" s="35"/>
      <c r="Y35" s="60" t="e">
        <f t="shared" si="3"/>
        <v>#DIV/0!</v>
      </c>
      <c r="Z35" s="134"/>
      <c r="AA35" s="180" t="e">
        <f t="shared" si="18"/>
        <v>#DIV/0!</v>
      </c>
      <c r="AB35" s="180" t="e">
        <f t="shared" si="19"/>
        <v>#DIV/0!</v>
      </c>
      <c r="AC35" s="35"/>
      <c r="AD35" s="35"/>
      <c r="AE35" s="35"/>
      <c r="AF35" s="60" t="e">
        <f t="shared" si="4"/>
        <v>#DIV/0!</v>
      </c>
      <c r="AG35" s="134"/>
      <c r="AH35" s="180" t="e">
        <f t="shared" si="20"/>
        <v>#DIV/0!</v>
      </c>
      <c r="AI35" s="180" t="e">
        <f t="shared" si="21"/>
        <v>#DIV/0!</v>
      </c>
      <c r="AJ35" s="35"/>
      <c r="AK35" s="35"/>
      <c r="AL35" s="35"/>
      <c r="AM35" s="60" t="e">
        <f t="shared" si="5"/>
        <v>#DIV/0!</v>
      </c>
      <c r="AN35" s="134"/>
      <c r="AO35" s="180" t="e">
        <f t="shared" si="22"/>
        <v>#DIV/0!</v>
      </c>
      <c r="AP35" s="180" t="e">
        <f t="shared" si="23"/>
        <v>#DIV/0!</v>
      </c>
      <c r="AQ35" s="134"/>
      <c r="AR35" s="35"/>
      <c r="AS35" s="35"/>
      <c r="AT35" s="35"/>
      <c r="AU35" s="60" t="e">
        <f t="shared" si="6"/>
        <v>#DIV/0!</v>
      </c>
      <c r="AV35" s="134"/>
      <c r="AW35" s="180" t="e">
        <f t="shared" si="24"/>
        <v>#DIV/0!</v>
      </c>
      <c r="AX35" s="180" t="e">
        <f t="shared" si="25"/>
        <v>#DIV/0!</v>
      </c>
      <c r="AY35" s="134"/>
      <c r="AZ35" s="184">
        <f t="shared" si="7"/>
        <v>0</v>
      </c>
      <c r="BA35" s="185">
        <f t="shared" si="8"/>
        <v>0</v>
      </c>
      <c r="BB35" s="185">
        <f t="shared" si="9"/>
        <v>0</v>
      </c>
      <c r="BC35" s="186" t="e">
        <f t="shared" si="10"/>
        <v>#DIV/0!</v>
      </c>
      <c r="BD35" s="187">
        <f t="shared" si="11"/>
        <v>0</v>
      </c>
      <c r="BE35" s="188" t="e">
        <f t="shared" si="26"/>
        <v>#DIV/0!</v>
      </c>
      <c r="BF35" s="189" t="e">
        <f t="shared" si="27"/>
        <v>#DIV/0!</v>
      </c>
      <c r="BG35" s="187">
        <f t="shared" si="12"/>
        <v>0</v>
      </c>
      <c r="BH35" s="187">
        <f t="shared" si="13"/>
        <v>0</v>
      </c>
    </row>
    <row r="36" spans="1:60" ht="15.75" hidden="1">
      <c r="A36" s="231">
        <v>43955</v>
      </c>
      <c r="B36" s="44" t="s">
        <v>37</v>
      </c>
      <c r="C36" s="35"/>
      <c r="D36" s="35"/>
      <c r="E36" s="35"/>
      <c r="F36" s="60" t="e">
        <f t="shared" si="0"/>
        <v>#DIV/0!</v>
      </c>
      <c r="G36" s="134"/>
      <c r="H36" s="144" t="e">
        <f t="shared" si="14"/>
        <v>#DIV/0!</v>
      </c>
      <c r="I36" s="35"/>
      <c r="J36" s="35"/>
      <c r="K36" s="35"/>
      <c r="L36" s="60" t="e">
        <f t="shared" si="1"/>
        <v>#DIV/0!</v>
      </c>
      <c r="M36" s="134"/>
      <c r="N36" s="180" t="e">
        <f t="shared" si="15"/>
        <v>#DIV/0!</v>
      </c>
      <c r="O36" s="35"/>
      <c r="P36" s="35"/>
      <c r="Q36" s="35"/>
      <c r="R36" s="60" t="e">
        <f t="shared" si="2"/>
        <v>#DIV/0!</v>
      </c>
      <c r="S36" s="134"/>
      <c r="T36" s="180" t="e">
        <f t="shared" si="16"/>
        <v>#DIV/0!</v>
      </c>
      <c r="U36" s="180" t="e">
        <f t="shared" si="17"/>
        <v>#DIV/0!</v>
      </c>
      <c r="V36" s="35"/>
      <c r="W36" s="35"/>
      <c r="X36" s="35"/>
      <c r="Y36" s="60" t="e">
        <f t="shared" si="3"/>
        <v>#DIV/0!</v>
      </c>
      <c r="Z36" s="134"/>
      <c r="AA36" s="180" t="e">
        <f t="shared" si="18"/>
        <v>#DIV/0!</v>
      </c>
      <c r="AB36" s="180" t="e">
        <f t="shared" si="19"/>
        <v>#DIV/0!</v>
      </c>
      <c r="AC36" s="35"/>
      <c r="AD36" s="35"/>
      <c r="AE36" s="35"/>
      <c r="AF36" s="60" t="e">
        <f t="shared" si="4"/>
        <v>#DIV/0!</v>
      </c>
      <c r="AG36" s="134"/>
      <c r="AH36" s="180" t="e">
        <f t="shared" si="20"/>
        <v>#DIV/0!</v>
      </c>
      <c r="AI36" s="180" t="e">
        <f t="shared" si="21"/>
        <v>#DIV/0!</v>
      </c>
      <c r="AJ36" s="35"/>
      <c r="AK36" s="35"/>
      <c r="AL36" s="35"/>
      <c r="AM36" s="60" t="e">
        <f t="shared" si="5"/>
        <v>#DIV/0!</v>
      </c>
      <c r="AN36" s="134"/>
      <c r="AO36" s="180" t="e">
        <f t="shared" si="22"/>
        <v>#DIV/0!</v>
      </c>
      <c r="AP36" s="180" t="e">
        <f t="shared" si="23"/>
        <v>#DIV/0!</v>
      </c>
      <c r="AQ36" s="134"/>
      <c r="AR36" s="35"/>
      <c r="AS36" s="35"/>
      <c r="AT36" s="35"/>
      <c r="AU36" s="60" t="e">
        <f t="shared" si="6"/>
        <v>#DIV/0!</v>
      </c>
      <c r="AV36" s="134"/>
      <c r="AW36" s="180" t="e">
        <f t="shared" si="24"/>
        <v>#DIV/0!</v>
      </c>
      <c r="AX36" s="180" t="e">
        <f t="shared" si="25"/>
        <v>#DIV/0!</v>
      </c>
      <c r="AY36" s="134"/>
      <c r="AZ36" s="184">
        <f t="shared" si="7"/>
        <v>0</v>
      </c>
      <c r="BA36" s="185">
        <f t="shared" si="8"/>
        <v>0</v>
      </c>
      <c r="BB36" s="185">
        <f t="shared" si="9"/>
        <v>0</v>
      </c>
      <c r="BC36" s="186" t="e">
        <f t="shared" si="10"/>
        <v>#DIV/0!</v>
      </c>
      <c r="BD36" s="187">
        <f t="shared" si="11"/>
        <v>0</v>
      </c>
      <c r="BE36" s="188" t="e">
        <f t="shared" si="26"/>
        <v>#DIV/0!</v>
      </c>
      <c r="BF36" s="189" t="e">
        <f t="shared" si="27"/>
        <v>#DIV/0!</v>
      </c>
      <c r="BG36" s="187">
        <f t="shared" si="12"/>
        <v>0</v>
      </c>
      <c r="BH36" s="187">
        <f t="shared" si="13"/>
        <v>0</v>
      </c>
    </row>
    <row r="37" spans="1:60" ht="15.75" hidden="1">
      <c r="A37" s="231">
        <v>43956</v>
      </c>
      <c r="B37" s="44" t="s">
        <v>38</v>
      </c>
      <c r="C37" s="35"/>
      <c r="D37" s="35"/>
      <c r="E37" s="35"/>
      <c r="F37" s="60" t="e">
        <f t="shared" si="0"/>
        <v>#DIV/0!</v>
      </c>
      <c r="G37" s="134"/>
      <c r="H37" s="144" t="e">
        <f t="shared" si="14"/>
        <v>#DIV/0!</v>
      </c>
      <c r="I37" s="35"/>
      <c r="J37" s="35"/>
      <c r="K37" s="35"/>
      <c r="L37" s="60" t="e">
        <f t="shared" si="1"/>
        <v>#DIV/0!</v>
      </c>
      <c r="M37" s="134"/>
      <c r="N37" s="180" t="e">
        <f t="shared" si="15"/>
        <v>#DIV/0!</v>
      </c>
      <c r="O37" s="35"/>
      <c r="P37" s="35"/>
      <c r="Q37" s="35"/>
      <c r="R37" s="60" t="e">
        <f t="shared" si="2"/>
        <v>#DIV/0!</v>
      </c>
      <c r="S37" s="134"/>
      <c r="T37" s="180" t="e">
        <f t="shared" si="16"/>
        <v>#DIV/0!</v>
      </c>
      <c r="U37" s="180" t="e">
        <f t="shared" si="17"/>
        <v>#DIV/0!</v>
      </c>
      <c r="V37" s="35"/>
      <c r="W37" s="35"/>
      <c r="X37" s="35"/>
      <c r="Y37" s="60" t="e">
        <f t="shared" si="3"/>
        <v>#DIV/0!</v>
      </c>
      <c r="Z37" s="134"/>
      <c r="AA37" s="180" t="e">
        <f t="shared" si="18"/>
        <v>#DIV/0!</v>
      </c>
      <c r="AB37" s="180" t="e">
        <f t="shared" si="19"/>
        <v>#DIV/0!</v>
      </c>
      <c r="AC37" s="35"/>
      <c r="AD37" s="35"/>
      <c r="AE37" s="35"/>
      <c r="AF37" s="60" t="e">
        <f t="shared" si="4"/>
        <v>#DIV/0!</v>
      </c>
      <c r="AG37" s="134"/>
      <c r="AH37" s="180" t="e">
        <f t="shared" si="20"/>
        <v>#DIV/0!</v>
      </c>
      <c r="AI37" s="180" t="e">
        <f t="shared" si="21"/>
        <v>#DIV/0!</v>
      </c>
      <c r="AJ37" s="35"/>
      <c r="AK37" s="35"/>
      <c r="AL37" s="35"/>
      <c r="AM37" s="60" t="e">
        <f t="shared" si="5"/>
        <v>#DIV/0!</v>
      </c>
      <c r="AN37" s="134"/>
      <c r="AO37" s="180" t="e">
        <f t="shared" si="22"/>
        <v>#DIV/0!</v>
      </c>
      <c r="AP37" s="180" t="e">
        <f t="shared" si="23"/>
        <v>#DIV/0!</v>
      </c>
      <c r="AQ37" s="134"/>
      <c r="AR37" s="35"/>
      <c r="AS37" s="35"/>
      <c r="AT37" s="35"/>
      <c r="AU37" s="60" t="e">
        <f t="shared" si="6"/>
        <v>#DIV/0!</v>
      </c>
      <c r="AV37" s="134"/>
      <c r="AW37" s="180" t="e">
        <f t="shared" si="24"/>
        <v>#DIV/0!</v>
      </c>
      <c r="AX37" s="180" t="e">
        <f t="shared" si="25"/>
        <v>#DIV/0!</v>
      </c>
      <c r="AY37" s="134"/>
      <c r="AZ37" s="184">
        <f t="shared" si="7"/>
        <v>0</v>
      </c>
      <c r="BA37" s="185">
        <f t="shared" si="8"/>
        <v>0</v>
      </c>
      <c r="BB37" s="185">
        <f t="shared" si="9"/>
        <v>0</v>
      </c>
      <c r="BC37" s="186" t="e">
        <f t="shared" si="10"/>
        <v>#DIV/0!</v>
      </c>
      <c r="BD37" s="187">
        <f t="shared" si="11"/>
        <v>0</v>
      </c>
      <c r="BE37" s="188" t="e">
        <f t="shared" si="26"/>
        <v>#DIV/0!</v>
      </c>
      <c r="BF37" s="189" t="e">
        <f t="shared" si="27"/>
        <v>#DIV/0!</v>
      </c>
      <c r="BG37" s="187">
        <f t="shared" si="12"/>
        <v>0</v>
      </c>
      <c r="BH37" s="187">
        <f t="shared" si="13"/>
        <v>0</v>
      </c>
    </row>
    <row r="38" spans="1:60" ht="15.75" hidden="1">
      <c r="A38" s="231">
        <v>43957</v>
      </c>
      <c r="B38" s="44" t="s">
        <v>39</v>
      </c>
      <c r="C38" s="35"/>
      <c r="D38" s="35"/>
      <c r="E38" s="35"/>
      <c r="F38" s="60" t="e">
        <f t="shared" si="0"/>
        <v>#DIV/0!</v>
      </c>
      <c r="G38" s="134"/>
      <c r="H38" s="144" t="e">
        <f t="shared" si="14"/>
        <v>#DIV/0!</v>
      </c>
      <c r="I38" s="35"/>
      <c r="J38" s="35"/>
      <c r="K38" s="35"/>
      <c r="L38" s="60" t="e">
        <f t="shared" si="1"/>
        <v>#DIV/0!</v>
      </c>
      <c r="M38" s="134"/>
      <c r="N38" s="180" t="e">
        <f t="shared" si="15"/>
        <v>#DIV/0!</v>
      </c>
      <c r="O38" s="35"/>
      <c r="P38" s="35"/>
      <c r="Q38" s="35"/>
      <c r="R38" s="60" t="e">
        <f t="shared" si="2"/>
        <v>#DIV/0!</v>
      </c>
      <c r="S38" s="134"/>
      <c r="T38" s="180" t="e">
        <f t="shared" si="16"/>
        <v>#DIV/0!</v>
      </c>
      <c r="U38" s="180" t="e">
        <f t="shared" si="17"/>
        <v>#DIV/0!</v>
      </c>
      <c r="V38" s="35"/>
      <c r="W38" s="35"/>
      <c r="X38" s="35"/>
      <c r="Y38" s="60" t="e">
        <f t="shared" si="3"/>
        <v>#DIV/0!</v>
      </c>
      <c r="Z38" s="134"/>
      <c r="AA38" s="180" t="e">
        <f t="shared" si="18"/>
        <v>#DIV/0!</v>
      </c>
      <c r="AB38" s="180" t="e">
        <f t="shared" si="19"/>
        <v>#DIV/0!</v>
      </c>
      <c r="AC38" s="35"/>
      <c r="AD38" s="35"/>
      <c r="AE38" s="35"/>
      <c r="AF38" s="60" t="e">
        <f t="shared" si="4"/>
        <v>#DIV/0!</v>
      </c>
      <c r="AG38" s="134"/>
      <c r="AH38" s="180" t="e">
        <f t="shared" si="20"/>
        <v>#DIV/0!</v>
      </c>
      <c r="AI38" s="180" t="e">
        <f t="shared" si="21"/>
        <v>#DIV/0!</v>
      </c>
      <c r="AJ38" s="35"/>
      <c r="AK38" s="35"/>
      <c r="AL38" s="35"/>
      <c r="AM38" s="60" t="e">
        <f t="shared" si="5"/>
        <v>#DIV/0!</v>
      </c>
      <c r="AN38" s="134"/>
      <c r="AO38" s="180" t="e">
        <f t="shared" si="22"/>
        <v>#DIV/0!</v>
      </c>
      <c r="AP38" s="180" t="e">
        <f t="shared" si="23"/>
        <v>#DIV/0!</v>
      </c>
      <c r="AQ38" s="134"/>
      <c r="AR38" s="35"/>
      <c r="AS38" s="35"/>
      <c r="AT38" s="35"/>
      <c r="AU38" s="60" t="e">
        <f t="shared" si="6"/>
        <v>#DIV/0!</v>
      </c>
      <c r="AV38" s="134"/>
      <c r="AW38" s="180" t="e">
        <f t="shared" si="24"/>
        <v>#DIV/0!</v>
      </c>
      <c r="AX38" s="180" t="e">
        <f t="shared" si="25"/>
        <v>#DIV/0!</v>
      </c>
      <c r="AY38" s="134"/>
      <c r="AZ38" s="184">
        <f t="shared" si="7"/>
        <v>0</v>
      </c>
      <c r="BA38" s="185">
        <f t="shared" si="8"/>
        <v>0</v>
      </c>
      <c r="BB38" s="185">
        <f t="shared" si="9"/>
        <v>0</v>
      </c>
      <c r="BC38" s="186" t="e">
        <f t="shared" si="10"/>
        <v>#DIV/0!</v>
      </c>
      <c r="BD38" s="187">
        <f t="shared" si="11"/>
        <v>0</v>
      </c>
      <c r="BE38" s="188" t="e">
        <f t="shared" si="26"/>
        <v>#DIV/0!</v>
      </c>
      <c r="BF38" s="189" t="e">
        <f t="shared" si="27"/>
        <v>#DIV/0!</v>
      </c>
      <c r="BG38" s="187">
        <f t="shared" si="12"/>
        <v>0</v>
      </c>
      <c r="BH38" s="187">
        <f t="shared" si="13"/>
        <v>0</v>
      </c>
    </row>
    <row r="39" spans="1:60" ht="15.75" hidden="1">
      <c r="A39" s="231">
        <v>43958</v>
      </c>
      <c r="B39" s="44" t="s">
        <v>33</v>
      </c>
      <c r="C39" s="35"/>
      <c r="D39" s="35"/>
      <c r="E39" s="35"/>
      <c r="F39" s="60" t="e">
        <f t="shared" si="0"/>
        <v>#DIV/0!</v>
      </c>
      <c r="G39" s="134"/>
      <c r="H39" s="144" t="e">
        <f t="shared" si="14"/>
        <v>#DIV/0!</v>
      </c>
      <c r="I39" s="35"/>
      <c r="J39" s="35"/>
      <c r="K39" s="35"/>
      <c r="L39" s="60" t="e">
        <f t="shared" si="1"/>
        <v>#DIV/0!</v>
      </c>
      <c r="M39" s="134"/>
      <c r="N39" s="180" t="e">
        <f t="shared" si="15"/>
        <v>#DIV/0!</v>
      </c>
      <c r="O39" s="35"/>
      <c r="P39" s="35"/>
      <c r="Q39" s="35"/>
      <c r="R39" s="60" t="e">
        <f t="shared" si="2"/>
        <v>#DIV/0!</v>
      </c>
      <c r="S39" s="134"/>
      <c r="T39" s="180" t="e">
        <f t="shared" si="16"/>
        <v>#DIV/0!</v>
      </c>
      <c r="U39" s="180" t="e">
        <f t="shared" si="17"/>
        <v>#DIV/0!</v>
      </c>
      <c r="V39" s="35"/>
      <c r="W39" s="35"/>
      <c r="X39" s="35"/>
      <c r="Y39" s="60" t="e">
        <f t="shared" si="3"/>
        <v>#DIV/0!</v>
      </c>
      <c r="Z39" s="134"/>
      <c r="AA39" s="180" t="e">
        <f t="shared" si="18"/>
        <v>#DIV/0!</v>
      </c>
      <c r="AB39" s="180" t="e">
        <f t="shared" si="19"/>
        <v>#DIV/0!</v>
      </c>
      <c r="AC39" s="35"/>
      <c r="AD39" s="35"/>
      <c r="AE39" s="35"/>
      <c r="AF39" s="60" t="e">
        <f t="shared" si="4"/>
        <v>#DIV/0!</v>
      </c>
      <c r="AG39" s="134"/>
      <c r="AH39" s="180" t="e">
        <f t="shared" si="20"/>
        <v>#DIV/0!</v>
      </c>
      <c r="AI39" s="180" t="e">
        <f t="shared" si="21"/>
        <v>#DIV/0!</v>
      </c>
      <c r="AJ39" s="35"/>
      <c r="AK39" s="35"/>
      <c r="AL39" s="35"/>
      <c r="AM39" s="60" t="e">
        <f t="shared" si="5"/>
        <v>#DIV/0!</v>
      </c>
      <c r="AN39" s="134"/>
      <c r="AO39" s="180" t="e">
        <f t="shared" si="22"/>
        <v>#DIV/0!</v>
      </c>
      <c r="AP39" s="180" t="e">
        <f t="shared" si="23"/>
        <v>#DIV/0!</v>
      </c>
      <c r="AQ39" s="134"/>
      <c r="AR39" s="35"/>
      <c r="AS39" s="35"/>
      <c r="AT39" s="35"/>
      <c r="AU39" s="60" t="e">
        <f t="shared" si="6"/>
        <v>#DIV/0!</v>
      </c>
      <c r="AV39" s="134"/>
      <c r="AW39" s="180" t="e">
        <f t="shared" si="24"/>
        <v>#DIV/0!</v>
      </c>
      <c r="AX39" s="180" t="e">
        <f t="shared" si="25"/>
        <v>#DIV/0!</v>
      </c>
      <c r="AY39" s="134"/>
      <c r="AZ39" s="184">
        <f t="shared" si="7"/>
        <v>0</v>
      </c>
      <c r="BA39" s="185">
        <f t="shared" si="8"/>
        <v>0</v>
      </c>
      <c r="BB39" s="185">
        <f t="shared" si="9"/>
        <v>0</v>
      </c>
      <c r="BC39" s="186" t="e">
        <f t="shared" si="10"/>
        <v>#DIV/0!</v>
      </c>
      <c r="BD39" s="187">
        <f t="shared" si="11"/>
        <v>0</v>
      </c>
      <c r="BE39" s="188" t="e">
        <f t="shared" si="26"/>
        <v>#DIV/0!</v>
      </c>
      <c r="BF39" s="189" t="e">
        <f t="shared" si="27"/>
        <v>#DIV/0!</v>
      </c>
      <c r="BG39" s="187">
        <f t="shared" si="12"/>
        <v>0</v>
      </c>
      <c r="BH39" s="187">
        <f t="shared" si="13"/>
        <v>0</v>
      </c>
    </row>
    <row r="40" spans="1:60" ht="15.75" hidden="1">
      <c r="A40" s="231">
        <v>43959</v>
      </c>
      <c r="B40" s="44" t="s">
        <v>34</v>
      </c>
      <c r="C40" s="35"/>
      <c r="D40" s="35"/>
      <c r="E40" s="35"/>
      <c r="F40" s="60" t="e">
        <f t="shared" si="0"/>
        <v>#DIV/0!</v>
      </c>
      <c r="G40" s="134"/>
      <c r="H40" s="144" t="e">
        <f t="shared" si="14"/>
        <v>#DIV/0!</v>
      </c>
      <c r="I40" s="35"/>
      <c r="J40" s="35"/>
      <c r="K40" s="35"/>
      <c r="L40" s="60" t="e">
        <f t="shared" si="1"/>
        <v>#DIV/0!</v>
      </c>
      <c r="M40" s="134"/>
      <c r="N40" s="180" t="e">
        <f t="shared" si="15"/>
        <v>#DIV/0!</v>
      </c>
      <c r="O40" s="35"/>
      <c r="P40" s="35"/>
      <c r="Q40" s="35"/>
      <c r="R40" s="60" t="e">
        <f t="shared" si="2"/>
        <v>#DIV/0!</v>
      </c>
      <c r="S40" s="134"/>
      <c r="T40" s="180" t="e">
        <f t="shared" si="16"/>
        <v>#DIV/0!</v>
      </c>
      <c r="U40" s="180" t="e">
        <f t="shared" si="17"/>
        <v>#DIV/0!</v>
      </c>
      <c r="V40" s="35"/>
      <c r="W40" s="35"/>
      <c r="X40" s="35"/>
      <c r="Y40" s="60" t="e">
        <f t="shared" si="3"/>
        <v>#DIV/0!</v>
      </c>
      <c r="Z40" s="134"/>
      <c r="AA40" s="180" t="e">
        <f t="shared" si="18"/>
        <v>#DIV/0!</v>
      </c>
      <c r="AB40" s="180" t="e">
        <f t="shared" si="19"/>
        <v>#DIV/0!</v>
      </c>
      <c r="AC40" s="35"/>
      <c r="AD40" s="35"/>
      <c r="AE40" s="35"/>
      <c r="AF40" s="60" t="e">
        <f t="shared" si="4"/>
        <v>#DIV/0!</v>
      </c>
      <c r="AG40" s="134"/>
      <c r="AH40" s="180" t="e">
        <f t="shared" si="20"/>
        <v>#DIV/0!</v>
      </c>
      <c r="AI40" s="180" t="e">
        <f t="shared" si="21"/>
        <v>#DIV/0!</v>
      </c>
      <c r="AJ40" s="35"/>
      <c r="AK40" s="35"/>
      <c r="AL40" s="35"/>
      <c r="AM40" s="60" t="e">
        <f t="shared" si="5"/>
        <v>#DIV/0!</v>
      </c>
      <c r="AN40" s="134"/>
      <c r="AO40" s="180" t="e">
        <f t="shared" si="22"/>
        <v>#DIV/0!</v>
      </c>
      <c r="AP40" s="180" t="e">
        <f t="shared" si="23"/>
        <v>#DIV/0!</v>
      </c>
      <c r="AQ40" s="134"/>
      <c r="AR40" s="35"/>
      <c r="AS40" s="35"/>
      <c r="AT40" s="35"/>
      <c r="AU40" s="60" t="e">
        <f t="shared" si="6"/>
        <v>#DIV/0!</v>
      </c>
      <c r="AV40" s="134"/>
      <c r="AW40" s="180" t="e">
        <f t="shared" si="24"/>
        <v>#DIV/0!</v>
      </c>
      <c r="AX40" s="180" t="e">
        <f t="shared" si="25"/>
        <v>#DIV/0!</v>
      </c>
      <c r="AY40" s="134"/>
      <c r="AZ40" s="184">
        <f t="shared" si="7"/>
        <v>0</v>
      </c>
      <c r="BA40" s="185">
        <f t="shared" si="8"/>
        <v>0</v>
      </c>
      <c r="BB40" s="185">
        <f t="shared" si="9"/>
        <v>0</v>
      </c>
      <c r="BC40" s="186" t="e">
        <f t="shared" si="10"/>
        <v>#DIV/0!</v>
      </c>
      <c r="BD40" s="187">
        <f t="shared" si="11"/>
        <v>0</v>
      </c>
      <c r="BE40" s="188" t="e">
        <f t="shared" si="26"/>
        <v>#DIV/0!</v>
      </c>
      <c r="BF40" s="189" t="e">
        <f t="shared" si="27"/>
        <v>#DIV/0!</v>
      </c>
      <c r="BG40" s="187">
        <f t="shared" si="12"/>
        <v>0</v>
      </c>
      <c r="BH40" s="187">
        <f t="shared" si="13"/>
        <v>0</v>
      </c>
    </row>
    <row r="41" spans="1:60" ht="15.75" hidden="1">
      <c r="A41" s="231">
        <v>43960</v>
      </c>
      <c r="B41" s="44" t="s">
        <v>35</v>
      </c>
      <c r="C41" s="35"/>
      <c r="D41" s="35"/>
      <c r="E41" s="35"/>
      <c r="F41" s="60" t="e">
        <f t="shared" si="0"/>
        <v>#DIV/0!</v>
      </c>
      <c r="G41" s="134"/>
      <c r="H41" s="144" t="e">
        <f t="shared" si="14"/>
        <v>#DIV/0!</v>
      </c>
      <c r="I41" s="35"/>
      <c r="J41" s="35"/>
      <c r="K41" s="35"/>
      <c r="L41" s="60" t="e">
        <f t="shared" si="1"/>
        <v>#DIV/0!</v>
      </c>
      <c r="M41" s="134"/>
      <c r="N41" s="180" t="e">
        <f t="shared" si="15"/>
        <v>#DIV/0!</v>
      </c>
      <c r="O41" s="35"/>
      <c r="P41" s="35"/>
      <c r="Q41" s="35"/>
      <c r="R41" s="60" t="e">
        <f t="shared" si="2"/>
        <v>#DIV/0!</v>
      </c>
      <c r="S41" s="134"/>
      <c r="T41" s="180" t="e">
        <f t="shared" si="16"/>
        <v>#DIV/0!</v>
      </c>
      <c r="U41" s="180" t="e">
        <f t="shared" si="17"/>
        <v>#DIV/0!</v>
      </c>
      <c r="V41" s="35"/>
      <c r="W41" s="35"/>
      <c r="X41" s="35"/>
      <c r="Y41" s="60" t="e">
        <f t="shared" si="3"/>
        <v>#DIV/0!</v>
      </c>
      <c r="Z41" s="134"/>
      <c r="AA41" s="180" t="e">
        <f t="shared" si="18"/>
        <v>#DIV/0!</v>
      </c>
      <c r="AB41" s="180" t="e">
        <f t="shared" si="19"/>
        <v>#DIV/0!</v>
      </c>
      <c r="AC41" s="35"/>
      <c r="AD41" s="35"/>
      <c r="AE41" s="35"/>
      <c r="AF41" s="60" t="e">
        <f t="shared" si="4"/>
        <v>#DIV/0!</v>
      </c>
      <c r="AG41" s="134"/>
      <c r="AH41" s="180" t="e">
        <f t="shared" si="20"/>
        <v>#DIV/0!</v>
      </c>
      <c r="AI41" s="180" t="e">
        <f t="shared" si="21"/>
        <v>#DIV/0!</v>
      </c>
      <c r="AJ41" s="35"/>
      <c r="AK41" s="35"/>
      <c r="AL41" s="35"/>
      <c r="AM41" s="60" t="e">
        <f t="shared" si="5"/>
        <v>#DIV/0!</v>
      </c>
      <c r="AN41" s="134"/>
      <c r="AO41" s="180" t="e">
        <f t="shared" si="22"/>
        <v>#DIV/0!</v>
      </c>
      <c r="AP41" s="180" t="e">
        <f t="shared" si="23"/>
        <v>#DIV/0!</v>
      </c>
      <c r="AQ41" s="134"/>
      <c r="AR41" s="35"/>
      <c r="AS41" s="35"/>
      <c r="AT41" s="35"/>
      <c r="AU41" s="60" t="e">
        <f t="shared" si="6"/>
        <v>#DIV/0!</v>
      </c>
      <c r="AV41" s="134"/>
      <c r="AW41" s="180" t="e">
        <f t="shared" si="24"/>
        <v>#DIV/0!</v>
      </c>
      <c r="AX41" s="180" t="e">
        <f t="shared" si="25"/>
        <v>#DIV/0!</v>
      </c>
      <c r="AY41" s="134"/>
      <c r="AZ41" s="184">
        <f t="shared" ref="AZ41:AZ72" si="28">SUMIF($C$6:$AY$6,$AZ$6,C41:AY41)</f>
        <v>0</v>
      </c>
      <c r="BA41" s="185">
        <f t="shared" ref="BA41:BA72" si="29">SUMIF($C$6:$AY$6,$BA$6,C41:AY41)</f>
        <v>0</v>
      </c>
      <c r="BB41" s="185">
        <f t="shared" ref="BB41:BB72" si="30">SUMIF($C$6:$AY$6,$BB$6,C41:AY41)</f>
        <v>0</v>
      </c>
      <c r="BC41" s="186" t="e">
        <f t="shared" si="10"/>
        <v>#DIV/0!</v>
      </c>
      <c r="BD41" s="187">
        <f t="shared" ref="BD41:BD72" si="31">SUMIF($C$6:$AY$6,$BD$6,C41:AY41)</f>
        <v>0</v>
      </c>
      <c r="BE41" s="188" t="e">
        <f t="shared" si="26"/>
        <v>#DIV/0!</v>
      </c>
      <c r="BF41" s="189" t="e">
        <f t="shared" si="27"/>
        <v>#DIV/0!</v>
      </c>
      <c r="BG41" s="187">
        <f t="shared" ref="BG41:BG72" si="32">SUMIF($C$6:$AY$6,$BG$6,C41:AY41)</f>
        <v>0</v>
      </c>
      <c r="BH41" s="187">
        <f t="shared" ref="BH41:BH72" si="33">SUMIF($C$6:$AY$6,$BH$6,C41:AY41)</f>
        <v>0</v>
      </c>
    </row>
    <row r="42" spans="1:60" ht="15.75" hidden="1">
      <c r="A42" s="231">
        <v>43961</v>
      </c>
      <c r="B42" s="44" t="s">
        <v>36</v>
      </c>
      <c r="C42" s="35"/>
      <c r="D42" s="35"/>
      <c r="E42" s="35"/>
      <c r="F42" s="60" t="e">
        <f t="shared" si="0"/>
        <v>#DIV/0!</v>
      </c>
      <c r="G42" s="134"/>
      <c r="H42" s="144" t="e">
        <f t="shared" si="14"/>
        <v>#DIV/0!</v>
      </c>
      <c r="I42" s="35"/>
      <c r="J42" s="35"/>
      <c r="K42" s="35"/>
      <c r="L42" s="60" t="e">
        <f t="shared" si="1"/>
        <v>#DIV/0!</v>
      </c>
      <c r="M42" s="134"/>
      <c r="N42" s="180" t="e">
        <f t="shared" si="15"/>
        <v>#DIV/0!</v>
      </c>
      <c r="O42" s="35"/>
      <c r="P42" s="35"/>
      <c r="Q42" s="35"/>
      <c r="R42" s="60" t="e">
        <f t="shared" si="2"/>
        <v>#DIV/0!</v>
      </c>
      <c r="S42" s="134"/>
      <c r="T42" s="180" t="e">
        <f t="shared" si="16"/>
        <v>#DIV/0!</v>
      </c>
      <c r="U42" s="180" t="e">
        <f t="shared" si="17"/>
        <v>#DIV/0!</v>
      </c>
      <c r="V42" s="35"/>
      <c r="W42" s="35"/>
      <c r="X42" s="35"/>
      <c r="Y42" s="60" t="e">
        <f t="shared" si="3"/>
        <v>#DIV/0!</v>
      </c>
      <c r="Z42" s="134"/>
      <c r="AA42" s="180" t="e">
        <f t="shared" si="18"/>
        <v>#DIV/0!</v>
      </c>
      <c r="AB42" s="180" t="e">
        <f t="shared" si="19"/>
        <v>#DIV/0!</v>
      </c>
      <c r="AC42" s="35"/>
      <c r="AD42" s="35"/>
      <c r="AE42" s="35"/>
      <c r="AF42" s="60" t="e">
        <f t="shared" si="4"/>
        <v>#DIV/0!</v>
      </c>
      <c r="AG42" s="134"/>
      <c r="AH42" s="180" t="e">
        <f t="shared" si="20"/>
        <v>#DIV/0!</v>
      </c>
      <c r="AI42" s="180" t="e">
        <f t="shared" si="21"/>
        <v>#DIV/0!</v>
      </c>
      <c r="AJ42" s="35"/>
      <c r="AK42" s="35"/>
      <c r="AL42" s="35"/>
      <c r="AM42" s="60" t="e">
        <f t="shared" si="5"/>
        <v>#DIV/0!</v>
      </c>
      <c r="AN42" s="134"/>
      <c r="AO42" s="180" t="e">
        <f t="shared" si="22"/>
        <v>#DIV/0!</v>
      </c>
      <c r="AP42" s="180" t="e">
        <f t="shared" si="23"/>
        <v>#DIV/0!</v>
      </c>
      <c r="AQ42" s="134"/>
      <c r="AR42" s="35"/>
      <c r="AS42" s="35"/>
      <c r="AT42" s="35"/>
      <c r="AU42" s="60" t="e">
        <f t="shared" si="6"/>
        <v>#DIV/0!</v>
      </c>
      <c r="AV42" s="134"/>
      <c r="AW42" s="180" t="e">
        <f t="shared" si="24"/>
        <v>#DIV/0!</v>
      </c>
      <c r="AX42" s="180" t="e">
        <f t="shared" si="25"/>
        <v>#DIV/0!</v>
      </c>
      <c r="AY42" s="134"/>
      <c r="AZ42" s="184">
        <f t="shared" si="28"/>
        <v>0</v>
      </c>
      <c r="BA42" s="185">
        <f t="shared" si="29"/>
        <v>0</v>
      </c>
      <c r="BB42" s="185">
        <f t="shared" si="30"/>
        <v>0</v>
      </c>
      <c r="BC42" s="186" t="e">
        <f t="shared" si="10"/>
        <v>#DIV/0!</v>
      </c>
      <c r="BD42" s="187">
        <f t="shared" si="31"/>
        <v>0</v>
      </c>
      <c r="BE42" s="188" t="e">
        <f t="shared" si="26"/>
        <v>#DIV/0!</v>
      </c>
      <c r="BF42" s="189" t="e">
        <f t="shared" si="27"/>
        <v>#DIV/0!</v>
      </c>
      <c r="BG42" s="187">
        <f t="shared" si="32"/>
        <v>0</v>
      </c>
      <c r="BH42" s="187">
        <f t="shared" si="33"/>
        <v>0</v>
      </c>
    </row>
    <row r="43" spans="1:60" ht="15.75" hidden="1">
      <c r="A43" s="231">
        <v>43962</v>
      </c>
      <c r="B43" s="44" t="s">
        <v>37</v>
      </c>
      <c r="C43" s="35"/>
      <c r="D43" s="35"/>
      <c r="E43" s="35"/>
      <c r="F43" s="60" t="e">
        <f t="shared" si="0"/>
        <v>#DIV/0!</v>
      </c>
      <c r="G43" s="134"/>
      <c r="H43" s="144" t="e">
        <f t="shared" si="14"/>
        <v>#DIV/0!</v>
      </c>
      <c r="I43" s="35"/>
      <c r="J43" s="35"/>
      <c r="K43" s="35"/>
      <c r="L43" s="60" t="e">
        <f t="shared" si="1"/>
        <v>#DIV/0!</v>
      </c>
      <c r="M43" s="134"/>
      <c r="N43" s="180" t="e">
        <f t="shared" si="15"/>
        <v>#DIV/0!</v>
      </c>
      <c r="O43" s="35"/>
      <c r="P43" s="35"/>
      <c r="Q43" s="35"/>
      <c r="R43" s="60" t="e">
        <f t="shared" si="2"/>
        <v>#DIV/0!</v>
      </c>
      <c r="S43" s="134"/>
      <c r="T43" s="180" t="e">
        <f t="shared" si="16"/>
        <v>#DIV/0!</v>
      </c>
      <c r="U43" s="180" t="e">
        <f t="shared" si="17"/>
        <v>#DIV/0!</v>
      </c>
      <c r="V43" s="35"/>
      <c r="W43" s="35"/>
      <c r="X43" s="35"/>
      <c r="Y43" s="60" t="e">
        <f t="shared" si="3"/>
        <v>#DIV/0!</v>
      </c>
      <c r="Z43" s="134"/>
      <c r="AA43" s="180" t="e">
        <f t="shared" si="18"/>
        <v>#DIV/0!</v>
      </c>
      <c r="AB43" s="180" t="e">
        <f t="shared" si="19"/>
        <v>#DIV/0!</v>
      </c>
      <c r="AC43" s="35"/>
      <c r="AD43" s="35"/>
      <c r="AE43" s="35"/>
      <c r="AF43" s="60" t="e">
        <f t="shared" si="4"/>
        <v>#DIV/0!</v>
      </c>
      <c r="AG43" s="134"/>
      <c r="AH43" s="180" t="e">
        <f t="shared" si="20"/>
        <v>#DIV/0!</v>
      </c>
      <c r="AI43" s="180" t="e">
        <f t="shared" si="21"/>
        <v>#DIV/0!</v>
      </c>
      <c r="AJ43" s="35"/>
      <c r="AK43" s="35"/>
      <c r="AL43" s="35"/>
      <c r="AM43" s="60" t="e">
        <f t="shared" si="5"/>
        <v>#DIV/0!</v>
      </c>
      <c r="AN43" s="134"/>
      <c r="AO43" s="180" t="e">
        <f t="shared" si="22"/>
        <v>#DIV/0!</v>
      </c>
      <c r="AP43" s="180" t="e">
        <f t="shared" si="23"/>
        <v>#DIV/0!</v>
      </c>
      <c r="AQ43" s="134"/>
      <c r="AR43" s="35"/>
      <c r="AS43" s="35"/>
      <c r="AT43" s="35"/>
      <c r="AU43" s="60" t="e">
        <f t="shared" si="6"/>
        <v>#DIV/0!</v>
      </c>
      <c r="AV43" s="134"/>
      <c r="AW43" s="180" t="e">
        <f t="shared" si="24"/>
        <v>#DIV/0!</v>
      </c>
      <c r="AX43" s="180" t="e">
        <f t="shared" si="25"/>
        <v>#DIV/0!</v>
      </c>
      <c r="AY43" s="134"/>
      <c r="AZ43" s="184">
        <f t="shared" si="28"/>
        <v>0</v>
      </c>
      <c r="BA43" s="185">
        <f t="shared" si="29"/>
        <v>0</v>
      </c>
      <c r="BB43" s="185">
        <f t="shared" si="30"/>
        <v>0</v>
      </c>
      <c r="BC43" s="186" t="e">
        <f t="shared" si="10"/>
        <v>#DIV/0!</v>
      </c>
      <c r="BD43" s="187">
        <f t="shared" si="31"/>
        <v>0</v>
      </c>
      <c r="BE43" s="188" t="e">
        <f t="shared" si="26"/>
        <v>#DIV/0!</v>
      </c>
      <c r="BF43" s="189" t="e">
        <f t="shared" si="27"/>
        <v>#DIV/0!</v>
      </c>
      <c r="BG43" s="187">
        <f t="shared" si="32"/>
        <v>0</v>
      </c>
      <c r="BH43" s="187">
        <f t="shared" si="33"/>
        <v>0</v>
      </c>
    </row>
    <row r="44" spans="1:60" ht="15.75" hidden="1">
      <c r="A44" s="231">
        <v>43963</v>
      </c>
      <c r="B44" s="44" t="s">
        <v>38</v>
      </c>
      <c r="C44" s="35"/>
      <c r="D44" s="35"/>
      <c r="E44" s="35"/>
      <c r="F44" s="60" t="e">
        <f t="shared" si="0"/>
        <v>#DIV/0!</v>
      </c>
      <c r="G44" s="134"/>
      <c r="H44" s="144" t="e">
        <f t="shared" si="14"/>
        <v>#DIV/0!</v>
      </c>
      <c r="I44" s="35"/>
      <c r="J44" s="35"/>
      <c r="K44" s="35"/>
      <c r="L44" s="60" t="e">
        <f t="shared" si="1"/>
        <v>#DIV/0!</v>
      </c>
      <c r="M44" s="134"/>
      <c r="N44" s="180" t="e">
        <f t="shared" si="15"/>
        <v>#DIV/0!</v>
      </c>
      <c r="O44" s="35"/>
      <c r="P44" s="35"/>
      <c r="Q44" s="35"/>
      <c r="R44" s="60" t="e">
        <f t="shared" si="2"/>
        <v>#DIV/0!</v>
      </c>
      <c r="S44" s="134"/>
      <c r="T44" s="180" t="e">
        <f t="shared" si="16"/>
        <v>#DIV/0!</v>
      </c>
      <c r="U44" s="180" t="e">
        <f t="shared" si="17"/>
        <v>#DIV/0!</v>
      </c>
      <c r="V44" s="35"/>
      <c r="W44" s="35"/>
      <c r="X44" s="35"/>
      <c r="Y44" s="60" t="e">
        <f t="shared" si="3"/>
        <v>#DIV/0!</v>
      </c>
      <c r="Z44" s="134"/>
      <c r="AA44" s="180" t="e">
        <f t="shared" si="18"/>
        <v>#DIV/0!</v>
      </c>
      <c r="AB44" s="180" t="e">
        <f t="shared" si="19"/>
        <v>#DIV/0!</v>
      </c>
      <c r="AC44" s="35"/>
      <c r="AD44" s="35"/>
      <c r="AE44" s="35"/>
      <c r="AF44" s="60" t="e">
        <f t="shared" si="4"/>
        <v>#DIV/0!</v>
      </c>
      <c r="AG44" s="134"/>
      <c r="AH44" s="180" t="e">
        <f t="shared" si="20"/>
        <v>#DIV/0!</v>
      </c>
      <c r="AI44" s="180" t="e">
        <f t="shared" si="21"/>
        <v>#DIV/0!</v>
      </c>
      <c r="AJ44" s="35"/>
      <c r="AK44" s="35"/>
      <c r="AL44" s="35"/>
      <c r="AM44" s="60" t="e">
        <f t="shared" si="5"/>
        <v>#DIV/0!</v>
      </c>
      <c r="AN44" s="134"/>
      <c r="AO44" s="180" t="e">
        <f t="shared" si="22"/>
        <v>#DIV/0!</v>
      </c>
      <c r="AP44" s="180" t="e">
        <f t="shared" si="23"/>
        <v>#DIV/0!</v>
      </c>
      <c r="AQ44" s="134"/>
      <c r="AR44" s="35"/>
      <c r="AS44" s="35"/>
      <c r="AT44" s="35"/>
      <c r="AU44" s="60" t="e">
        <f t="shared" si="6"/>
        <v>#DIV/0!</v>
      </c>
      <c r="AV44" s="134"/>
      <c r="AW44" s="180" t="e">
        <f t="shared" si="24"/>
        <v>#DIV/0!</v>
      </c>
      <c r="AX44" s="180" t="e">
        <f t="shared" si="25"/>
        <v>#DIV/0!</v>
      </c>
      <c r="AY44" s="134"/>
      <c r="AZ44" s="184">
        <f t="shared" si="28"/>
        <v>0</v>
      </c>
      <c r="BA44" s="185">
        <f t="shared" si="29"/>
        <v>0</v>
      </c>
      <c r="BB44" s="185">
        <f t="shared" si="30"/>
        <v>0</v>
      </c>
      <c r="BC44" s="186" t="e">
        <f t="shared" si="10"/>
        <v>#DIV/0!</v>
      </c>
      <c r="BD44" s="187">
        <f t="shared" si="31"/>
        <v>0</v>
      </c>
      <c r="BE44" s="188" t="e">
        <f t="shared" si="26"/>
        <v>#DIV/0!</v>
      </c>
      <c r="BF44" s="189" t="e">
        <f t="shared" si="27"/>
        <v>#DIV/0!</v>
      </c>
      <c r="BG44" s="187">
        <f t="shared" si="32"/>
        <v>0</v>
      </c>
      <c r="BH44" s="187">
        <f t="shared" si="33"/>
        <v>0</v>
      </c>
    </row>
    <row r="45" spans="1:60" ht="15.75" hidden="1">
      <c r="A45" s="231">
        <v>43964</v>
      </c>
      <c r="B45" s="44" t="s">
        <v>39</v>
      </c>
      <c r="C45" s="35"/>
      <c r="D45" s="35"/>
      <c r="E45" s="35"/>
      <c r="F45" s="60" t="e">
        <f t="shared" si="0"/>
        <v>#DIV/0!</v>
      </c>
      <c r="G45" s="134"/>
      <c r="H45" s="144" t="e">
        <f t="shared" si="14"/>
        <v>#DIV/0!</v>
      </c>
      <c r="I45" s="35"/>
      <c r="J45" s="35"/>
      <c r="K45" s="35"/>
      <c r="L45" s="60" t="e">
        <f t="shared" si="1"/>
        <v>#DIV/0!</v>
      </c>
      <c r="M45" s="134"/>
      <c r="N45" s="180" t="e">
        <f t="shared" si="15"/>
        <v>#DIV/0!</v>
      </c>
      <c r="O45" s="35"/>
      <c r="P45" s="35"/>
      <c r="Q45" s="35"/>
      <c r="R45" s="60" t="e">
        <f t="shared" si="2"/>
        <v>#DIV/0!</v>
      </c>
      <c r="S45" s="134"/>
      <c r="T45" s="180" t="e">
        <f t="shared" si="16"/>
        <v>#DIV/0!</v>
      </c>
      <c r="U45" s="180" t="e">
        <f t="shared" si="17"/>
        <v>#DIV/0!</v>
      </c>
      <c r="V45" s="35"/>
      <c r="W45" s="35"/>
      <c r="X45" s="35"/>
      <c r="Y45" s="60" t="e">
        <f t="shared" si="3"/>
        <v>#DIV/0!</v>
      </c>
      <c r="Z45" s="134"/>
      <c r="AA45" s="180" t="e">
        <f t="shared" si="18"/>
        <v>#DIV/0!</v>
      </c>
      <c r="AB45" s="180" t="e">
        <f t="shared" si="19"/>
        <v>#DIV/0!</v>
      </c>
      <c r="AC45" s="35"/>
      <c r="AD45" s="35"/>
      <c r="AE45" s="35"/>
      <c r="AF45" s="60" t="e">
        <f t="shared" si="4"/>
        <v>#DIV/0!</v>
      </c>
      <c r="AG45" s="134"/>
      <c r="AH45" s="180" t="e">
        <f t="shared" si="20"/>
        <v>#DIV/0!</v>
      </c>
      <c r="AI45" s="180" t="e">
        <f t="shared" si="21"/>
        <v>#DIV/0!</v>
      </c>
      <c r="AJ45" s="35"/>
      <c r="AK45" s="35"/>
      <c r="AL45" s="35"/>
      <c r="AM45" s="60" t="e">
        <f t="shared" si="5"/>
        <v>#DIV/0!</v>
      </c>
      <c r="AN45" s="134"/>
      <c r="AO45" s="180" t="e">
        <f t="shared" si="22"/>
        <v>#DIV/0!</v>
      </c>
      <c r="AP45" s="180" t="e">
        <f t="shared" si="23"/>
        <v>#DIV/0!</v>
      </c>
      <c r="AQ45" s="134"/>
      <c r="AR45" s="35"/>
      <c r="AS45" s="35"/>
      <c r="AT45" s="35"/>
      <c r="AU45" s="60" t="e">
        <f t="shared" si="6"/>
        <v>#DIV/0!</v>
      </c>
      <c r="AV45" s="134"/>
      <c r="AW45" s="180" t="e">
        <f t="shared" si="24"/>
        <v>#DIV/0!</v>
      </c>
      <c r="AX45" s="180" t="e">
        <f t="shared" si="25"/>
        <v>#DIV/0!</v>
      </c>
      <c r="AY45" s="134"/>
      <c r="AZ45" s="184">
        <f t="shared" si="28"/>
        <v>0</v>
      </c>
      <c r="BA45" s="185">
        <f t="shared" si="29"/>
        <v>0</v>
      </c>
      <c r="BB45" s="185">
        <f t="shared" si="30"/>
        <v>0</v>
      </c>
      <c r="BC45" s="186" t="e">
        <f t="shared" si="10"/>
        <v>#DIV/0!</v>
      </c>
      <c r="BD45" s="187">
        <f t="shared" si="31"/>
        <v>0</v>
      </c>
      <c r="BE45" s="188" t="e">
        <f t="shared" si="26"/>
        <v>#DIV/0!</v>
      </c>
      <c r="BF45" s="189" t="e">
        <f t="shared" si="27"/>
        <v>#DIV/0!</v>
      </c>
      <c r="BG45" s="187">
        <f t="shared" si="32"/>
        <v>0</v>
      </c>
      <c r="BH45" s="187">
        <f t="shared" si="33"/>
        <v>0</v>
      </c>
    </row>
    <row r="46" spans="1:60" ht="15.75" hidden="1">
      <c r="A46" s="231">
        <v>43965</v>
      </c>
      <c r="B46" s="44" t="s">
        <v>33</v>
      </c>
      <c r="C46" s="35"/>
      <c r="D46" s="35"/>
      <c r="E46" s="35"/>
      <c r="F46" s="60" t="e">
        <f t="shared" si="0"/>
        <v>#DIV/0!</v>
      </c>
      <c r="G46" s="134"/>
      <c r="H46" s="144" t="e">
        <f t="shared" si="14"/>
        <v>#DIV/0!</v>
      </c>
      <c r="I46" s="35"/>
      <c r="J46" s="35"/>
      <c r="K46" s="35"/>
      <c r="L46" s="60" t="e">
        <f t="shared" si="1"/>
        <v>#DIV/0!</v>
      </c>
      <c r="M46" s="134"/>
      <c r="N46" s="180" t="e">
        <f t="shared" si="15"/>
        <v>#DIV/0!</v>
      </c>
      <c r="O46" s="35"/>
      <c r="P46" s="35"/>
      <c r="Q46" s="35"/>
      <c r="R46" s="60" t="e">
        <f t="shared" si="2"/>
        <v>#DIV/0!</v>
      </c>
      <c r="S46" s="134"/>
      <c r="T46" s="180" t="e">
        <f t="shared" si="16"/>
        <v>#DIV/0!</v>
      </c>
      <c r="U46" s="180" t="e">
        <f t="shared" si="17"/>
        <v>#DIV/0!</v>
      </c>
      <c r="V46" s="35"/>
      <c r="W46" s="35"/>
      <c r="X46" s="35"/>
      <c r="Y46" s="60" t="e">
        <f t="shared" si="3"/>
        <v>#DIV/0!</v>
      </c>
      <c r="Z46" s="134"/>
      <c r="AA46" s="180" t="e">
        <f t="shared" si="18"/>
        <v>#DIV/0!</v>
      </c>
      <c r="AB46" s="180" t="e">
        <f t="shared" si="19"/>
        <v>#DIV/0!</v>
      </c>
      <c r="AC46" s="35"/>
      <c r="AD46" s="35"/>
      <c r="AE46" s="35"/>
      <c r="AF46" s="60" t="e">
        <f t="shared" si="4"/>
        <v>#DIV/0!</v>
      </c>
      <c r="AG46" s="134"/>
      <c r="AH46" s="180" t="e">
        <f t="shared" si="20"/>
        <v>#DIV/0!</v>
      </c>
      <c r="AI46" s="180" t="e">
        <f t="shared" si="21"/>
        <v>#DIV/0!</v>
      </c>
      <c r="AJ46" s="35"/>
      <c r="AK46" s="35"/>
      <c r="AL46" s="35"/>
      <c r="AM46" s="60" t="e">
        <f t="shared" si="5"/>
        <v>#DIV/0!</v>
      </c>
      <c r="AN46" s="134"/>
      <c r="AO46" s="180" t="e">
        <f t="shared" si="22"/>
        <v>#DIV/0!</v>
      </c>
      <c r="AP46" s="180" t="e">
        <f t="shared" si="23"/>
        <v>#DIV/0!</v>
      </c>
      <c r="AQ46" s="134"/>
      <c r="AR46" s="35"/>
      <c r="AS46" s="35"/>
      <c r="AT46" s="35"/>
      <c r="AU46" s="60" t="e">
        <f t="shared" si="6"/>
        <v>#DIV/0!</v>
      </c>
      <c r="AV46" s="134"/>
      <c r="AW46" s="180" t="e">
        <f t="shared" si="24"/>
        <v>#DIV/0!</v>
      </c>
      <c r="AX46" s="180" t="e">
        <f t="shared" si="25"/>
        <v>#DIV/0!</v>
      </c>
      <c r="AY46" s="134"/>
      <c r="AZ46" s="184">
        <f t="shared" si="28"/>
        <v>0</v>
      </c>
      <c r="BA46" s="185">
        <f t="shared" si="29"/>
        <v>0</v>
      </c>
      <c r="BB46" s="185">
        <f t="shared" si="30"/>
        <v>0</v>
      </c>
      <c r="BC46" s="186" t="e">
        <f t="shared" si="10"/>
        <v>#DIV/0!</v>
      </c>
      <c r="BD46" s="187">
        <f t="shared" si="31"/>
        <v>0</v>
      </c>
      <c r="BE46" s="188" t="e">
        <f t="shared" si="26"/>
        <v>#DIV/0!</v>
      </c>
      <c r="BF46" s="189" t="e">
        <f t="shared" si="27"/>
        <v>#DIV/0!</v>
      </c>
      <c r="BG46" s="187">
        <f t="shared" si="32"/>
        <v>0</v>
      </c>
      <c r="BH46" s="187">
        <f t="shared" si="33"/>
        <v>0</v>
      </c>
    </row>
    <row r="47" spans="1:60" ht="15.75" hidden="1">
      <c r="A47" s="231">
        <v>43966</v>
      </c>
      <c r="B47" s="44" t="s">
        <v>34</v>
      </c>
      <c r="C47" s="35"/>
      <c r="D47" s="35"/>
      <c r="E47" s="35"/>
      <c r="F47" s="60" t="e">
        <f t="shared" si="0"/>
        <v>#DIV/0!</v>
      </c>
      <c r="G47" s="134"/>
      <c r="H47" s="144" t="e">
        <f t="shared" si="14"/>
        <v>#DIV/0!</v>
      </c>
      <c r="I47" s="35"/>
      <c r="J47" s="35"/>
      <c r="K47" s="35"/>
      <c r="L47" s="60" t="e">
        <f t="shared" si="1"/>
        <v>#DIV/0!</v>
      </c>
      <c r="M47" s="134"/>
      <c r="N47" s="180" t="e">
        <f t="shared" si="15"/>
        <v>#DIV/0!</v>
      </c>
      <c r="O47" s="35"/>
      <c r="P47" s="35"/>
      <c r="Q47" s="35"/>
      <c r="R47" s="60" t="e">
        <f t="shared" si="2"/>
        <v>#DIV/0!</v>
      </c>
      <c r="S47" s="134"/>
      <c r="T47" s="180" t="e">
        <f t="shared" si="16"/>
        <v>#DIV/0!</v>
      </c>
      <c r="U47" s="180" t="e">
        <f t="shared" si="17"/>
        <v>#DIV/0!</v>
      </c>
      <c r="V47" s="35"/>
      <c r="W47" s="35"/>
      <c r="X47" s="35"/>
      <c r="Y47" s="60" t="e">
        <f t="shared" si="3"/>
        <v>#DIV/0!</v>
      </c>
      <c r="Z47" s="134"/>
      <c r="AA47" s="180" t="e">
        <f t="shared" si="18"/>
        <v>#DIV/0!</v>
      </c>
      <c r="AB47" s="180" t="e">
        <f t="shared" si="19"/>
        <v>#DIV/0!</v>
      </c>
      <c r="AC47" s="35"/>
      <c r="AD47" s="35"/>
      <c r="AE47" s="35"/>
      <c r="AF47" s="60" t="e">
        <f t="shared" si="4"/>
        <v>#DIV/0!</v>
      </c>
      <c r="AG47" s="134"/>
      <c r="AH47" s="180" t="e">
        <f t="shared" si="20"/>
        <v>#DIV/0!</v>
      </c>
      <c r="AI47" s="180" t="e">
        <f t="shared" si="21"/>
        <v>#DIV/0!</v>
      </c>
      <c r="AJ47" s="35"/>
      <c r="AK47" s="35"/>
      <c r="AL47" s="35"/>
      <c r="AM47" s="60" t="e">
        <f t="shared" si="5"/>
        <v>#DIV/0!</v>
      </c>
      <c r="AN47" s="134"/>
      <c r="AO47" s="180" t="e">
        <f t="shared" si="22"/>
        <v>#DIV/0!</v>
      </c>
      <c r="AP47" s="180" t="e">
        <f t="shared" si="23"/>
        <v>#DIV/0!</v>
      </c>
      <c r="AQ47" s="134"/>
      <c r="AR47" s="35"/>
      <c r="AS47" s="35"/>
      <c r="AT47" s="35"/>
      <c r="AU47" s="60" t="e">
        <f t="shared" si="6"/>
        <v>#DIV/0!</v>
      </c>
      <c r="AV47" s="134"/>
      <c r="AW47" s="180" t="e">
        <f t="shared" si="24"/>
        <v>#DIV/0!</v>
      </c>
      <c r="AX47" s="180" t="e">
        <f t="shared" si="25"/>
        <v>#DIV/0!</v>
      </c>
      <c r="AY47" s="134"/>
      <c r="AZ47" s="184">
        <f t="shared" si="28"/>
        <v>0</v>
      </c>
      <c r="BA47" s="185">
        <f t="shared" si="29"/>
        <v>0</v>
      </c>
      <c r="BB47" s="185">
        <f t="shared" si="30"/>
        <v>0</v>
      </c>
      <c r="BC47" s="186" t="e">
        <f t="shared" si="10"/>
        <v>#DIV/0!</v>
      </c>
      <c r="BD47" s="187">
        <f t="shared" si="31"/>
        <v>0</v>
      </c>
      <c r="BE47" s="188" t="e">
        <f t="shared" si="26"/>
        <v>#DIV/0!</v>
      </c>
      <c r="BF47" s="189" t="e">
        <f t="shared" si="27"/>
        <v>#DIV/0!</v>
      </c>
      <c r="BG47" s="187">
        <f t="shared" si="32"/>
        <v>0</v>
      </c>
      <c r="BH47" s="187">
        <f t="shared" si="33"/>
        <v>0</v>
      </c>
    </row>
    <row r="48" spans="1:60" ht="15.75" hidden="1">
      <c r="A48" s="231">
        <v>43967</v>
      </c>
      <c r="B48" s="44" t="s">
        <v>35</v>
      </c>
      <c r="C48" s="35"/>
      <c r="D48" s="35"/>
      <c r="E48" s="35"/>
      <c r="F48" s="60" t="e">
        <f t="shared" si="0"/>
        <v>#DIV/0!</v>
      </c>
      <c r="G48" s="134"/>
      <c r="H48" s="144" t="e">
        <f t="shared" si="14"/>
        <v>#DIV/0!</v>
      </c>
      <c r="I48" s="35"/>
      <c r="J48" s="35"/>
      <c r="K48" s="35"/>
      <c r="L48" s="60" t="e">
        <f t="shared" si="1"/>
        <v>#DIV/0!</v>
      </c>
      <c r="M48" s="134"/>
      <c r="N48" s="180" t="e">
        <f t="shared" si="15"/>
        <v>#DIV/0!</v>
      </c>
      <c r="O48" s="35"/>
      <c r="P48" s="35"/>
      <c r="Q48" s="35"/>
      <c r="R48" s="60" t="e">
        <f t="shared" si="2"/>
        <v>#DIV/0!</v>
      </c>
      <c r="S48" s="134"/>
      <c r="T48" s="180" t="e">
        <f t="shared" si="16"/>
        <v>#DIV/0!</v>
      </c>
      <c r="U48" s="180" t="e">
        <f t="shared" si="17"/>
        <v>#DIV/0!</v>
      </c>
      <c r="V48" s="35"/>
      <c r="W48" s="35"/>
      <c r="X48" s="35"/>
      <c r="Y48" s="60" t="e">
        <f t="shared" si="3"/>
        <v>#DIV/0!</v>
      </c>
      <c r="Z48" s="134"/>
      <c r="AA48" s="180" t="e">
        <f t="shared" si="18"/>
        <v>#DIV/0!</v>
      </c>
      <c r="AB48" s="180" t="e">
        <f t="shared" si="19"/>
        <v>#DIV/0!</v>
      </c>
      <c r="AC48" s="35"/>
      <c r="AD48" s="35"/>
      <c r="AE48" s="35"/>
      <c r="AF48" s="60" t="e">
        <f t="shared" si="4"/>
        <v>#DIV/0!</v>
      </c>
      <c r="AG48" s="134"/>
      <c r="AH48" s="180" t="e">
        <f t="shared" si="20"/>
        <v>#DIV/0!</v>
      </c>
      <c r="AI48" s="180" t="e">
        <f t="shared" si="21"/>
        <v>#DIV/0!</v>
      </c>
      <c r="AJ48" s="35"/>
      <c r="AK48" s="35"/>
      <c r="AL48" s="35"/>
      <c r="AM48" s="60" t="e">
        <f t="shared" si="5"/>
        <v>#DIV/0!</v>
      </c>
      <c r="AN48" s="134"/>
      <c r="AO48" s="180" t="e">
        <f t="shared" si="22"/>
        <v>#DIV/0!</v>
      </c>
      <c r="AP48" s="180" t="e">
        <f t="shared" si="23"/>
        <v>#DIV/0!</v>
      </c>
      <c r="AQ48" s="134"/>
      <c r="AR48" s="35"/>
      <c r="AS48" s="35"/>
      <c r="AT48" s="35"/>
      <c r="AU48" s="60" t="e">
        <f t="shared" si="6"/>
        <v>#DIV/0!</v>
      </c>
      <c r="AV48" s="134"/>
      <c r="AW48" s="180" t="e">
        <f t="shared" si="24"/>
        <v>#DIV/0!</v>
      </c>
      <c r="AX48" s="180" t="e">
        <f t="shared" si="25"/>
        <v>#DIV/0!</v>
      </c>
      <c r="AY48" s="134"/>
      <c r="AZ48" s="184">
        <f t="shared" si="28"/>
        <v>0</v>
      </c>
      <c r="BA48" s="185">
        <f t="shared" si="29"/>
        <v>0</v>
      </c>
      <c r="BB48" s="185">
        <f t="shared" si="30"/>
        <v>0</v>
      </c>
      <c r="BC48" s="186" t="e">
        <f t="shared" si="10"/>
        <v>#DIV/0!</v>
      </c>
      <c r="BD48" s="187">
        <f t="shared" si="31"/>
        <v>0</v>
      </c>
      <c r="BE48" s="188" t="e">
        <f t="shared" si="26"/>
        <v>#DIV/0!</v>
      </c>
      <c r="BF48" s="189" t="e">
        <f t="shared" si="27"/>
        <v>#DIV/0!</v>
      </c>
      <c r="BG48" s="187">
        <f t="shared" si="32"/>
        <v>0</v>
      </c>
      <c r="BH48" s="187">
        <f t="shared" si="33"/>
        <v>0</v>
      </c>
    </row>
    <row r="49" spans="1:60" ht="15.75" hidden="1">
      <c r="A49" s="231">
        <v>43968</v>
      </c>
      <c r="B49" s="44" t="s">
        <v>36</v>
      </c>
      <c r="C49" s="35"/>
      <c r="D49" s="35"/>
      <c r="E49" s="35"/>
      <c r="F49" s="60" t="e">
        <f t="shared" si="0"/>
        <v>#DIV/0!</v>
      </c>
      <c r="G49" s="134"/>
      <c r="H49" s="144" t="e">
        <f t="shared" si="14"/>
        <v>#DIV/0!</v>
      </c>
      <c r="I49" s="35"/>
      <c r="J49" s="35"/>
      <c r="K49" s="35"/>
      <c r="L49" s="60" t="e">
        <f t="shared" si="1"/>
        <v>#DIV/0!</v>
      </c>
      <c r="M49" s="134"/>
      <c r="N49" s="180" t="e">
        <f t="shared" si="15"/>
        <v>#DIV/0!</v>
      </c>
      <c r="O49" s="35"/>
      <c r="P49" s="35"/>
      <c r="Q49" s="35"/>
      <c r="R49" s="60" t="e">
        <f t="shared" si="2"/>
        <v>#DIV/0!</v>
      </c>
      <c r="S49" s="134"/>
      <c r="T49" s="180" t="e">
        <f t="shared" si="16"/>
        <v>#DIV/0!</v>
      </c>
      <c r="U49" s="180" t="e">
        <f t="shared" si="17"/>
        <v>#DIV/0!</v>
      </c>
      <c r="V49" s="35"/>
      <c r="W49" s="35"/>
      <c r="X49" s="35"/>
      <c r="Y49" s="60" t="e">
        <f t="shared" si="3"/>
        <v>#DIV/0!</v>
      </c>
      <c r="Z49" s="134"/>
      <c r="AA49" s="180" t="e">
        <f t="shared" si="18"/>
        <v>#DIV/0!</v>
      </c>
      <c r="AB49" s="180" t="e">
        <f t="shared" si="19"/>
        <v>#DIV/0!</v>
      </c>
      <c r="AC49" s="35"/>
      <c r="AD49" s="35"/>
      <c r="AE49" s="35"/>
      <c r="AF49" s="60" t="e">
        <f t="shared" si="4"/>
        <v>#DIV/0!</v>
      </c>
      <c r="AG49" s="134"/>
      <c r="AH49" s="180" t="e">
        <f t="shared" si="20"/>
        <v>#DIV/0!</v>
      </c>
      <c r="AI49" s="180" t="e">
        <f t="shared" si="21"/>
        <v>#DIV/0!</v>
      </c>
      <c r="AJ49" s="35"/>
      <c r="AK49" s="35"/>
      <c r="AL49" s="35"/>
      <c r="AM49" s="60" t="e">
        <f t="shared" si="5"/>
        <v>#DIV/0!</v>
      </c>
      <c r="AN49" s="134"/>
      <c r="AO49" s="180" t="e">
        <f t="shared" si="22"/>
        <v>#DIV/0!</v>
      </c>
      <c r="AP49" s="180" t="e">
        <f t="shared" si="23"/>
        <v>#DIV/0!</v>
      </c>
      <c r="AQ49" s="134"/>
      <c r="AR49" s="35"/>
      <c r="AS49" s="35"/>
      <c r="AT49" s="35"/>
      <c r="AU49" s="60" t="e">
        <f t="shared" si="6"/>
        <v>#DIV/0!</v>
      </c>
      <c r="AV49" s="134"/>
      <c r="AW49" s="180" t="e">
        <f t="shared" si="24"/>
        <v>#DIV/0!</v>
      </c>
      <c r="AX49" s="180" t="e">
        <f t="shared" si="25"/>
        <v>#DIV/0!</v>
      </c>
      <c r="AY49" s="134"/>
      <c r="AZ49" s="184">
        <f t="shared" si="28"/>
        <v>0</v>
      </c>
      <c r="BA49" s="185">
        <f t="shared" si="29"/>
        <v>0</v>
      </c>
      <c r="BB49" s="185">
        <f t="shared" si="30"/>
        <v>0</v>
      </c>
      <c r="BC49" s="186" t="e">
        <f t="shared" si="10"/>
        <v>#DIV/0!</v>
      </c>
      <c r="BD49" s="187">
        <f t="shared" si="31"/>
        <v>0</v>
      </c>
      <c r="BE49" s="188" t="e">
        <f t="shared" si="26"/>
        <v>#DIV/0!</v>
      </c>
      <c r="BF49" s="189" t="e">
        <f t="shared" si="27"/>
        <v>#DIV/0!</v>
      </c>
      <c r="BG49" s="187">
        <f t="shared" si="32"/>
        <v>0</v>
      </c>
      <c r="BH49" s="187">
        <f t="shared" si="33"/>
        <v>0</v>
      </c>
    </row>
    <row r="50" spans="1:60" ht="15.75" hidden="1">
      <c r="A50" s="231">
        <v>43969</v>
      </c>
      <c r="B50" s="44" t="s">
        <v>37</v>
      </c>
      <c r="C50" s="35"/>
      <c r="D50" s="35"/>
      <c r="E50" s="35"/>
      <c r="F50" s="60" t="e">
        <f t="shared" si="0"/>
        <v>#DIV/0!</v>
      </c>
      <c r="G50" s="134"/>
      <c r="H50" s="144" t="e">
        <f t="shared" si="14"/>
        <v>#DIV/0!</v>
      </c>
      <c r="I50" s="35"/>
      <c r="J50" s="35"/>
      <c r="K50" s="35"/>
      <c r="L50" s="60" t="e">
        <f t="shared" si="1"/>
        <v>#DIV/0!</v>
      </c>
      <c r="M50" s="134"/>
      <c r="N50" s="180" t="e">
        <f t="shared" si="15"/>
        <v>#DIV/0!</v>
      </c>
      <c r="O50" s="35"/>
      <c r="P50" s="35"/>
      <c r="Q50" s="35"/>
      <c r="R50" s="60" t="e">
        <f t="shared" si="2"/>
        <v>#DIV/0!</v>
      </c>
      <c r="S50" s="134"/>
      <c r="T50" s="180" t="e">
        <f t="shared" si="16"/>
        <v>#DIV/0!</v>
      </c>
      <c r="U50" s="180" t="e">
        <f t="shared" si="17"/>
        <v>#DIV/0!</v>
      </c>
      <c r="V50" s="35"/>
      <c r="W50" s="35"/>
      <c r="X50" s="35"/>
      <c r="Y50" s="60" t="e">
        <f t="shared" si="3"/>
        <v>#DIV/0!</v>
      </c>
      <c r="Z50" s="134"/>
      <c r="AA50" s="180" t="e">
        <f t="shared" si="18"/>
        <v>#DIV/0!</v>
      </c>
      <c r="AB50" s="180" t="e">
        <f t="shared" si="19"/>
        <v>#DIV/0!</v>
      </c>
      <c r="AC50" s="35"/>
      <c r="AD50" s="35"/>
      <c r="AE50" s="35"/>
      <c r="AF50" s="60" t="e">
        <f t="shared" si="4"/>
        <v>#DIV/0!</v>
      </c>
      <c r="AG50" s="134"/>
      <c r="AH50" s="180" t="e">
        <f t="shared" si="20"/>
        <v>#DIV/0!</v>
      </c>
      <c r="AI50" s="180" t="e">
        <f t="shared" si="21"/>
        <v>#DIV/0!</v>
      </c>
      <c r="AJ50" s="35"/>
      <c r="AK50" s="35"/>
      <c r="AL50" s="35"/>
      <c r="AM50" s="60" t="e">
        <f t="shared" si="5"/>
        <v>#DIV/0!</v>
      </c>
      <c r="AN50" s="134"/>
      <c r="AO50" s="180" t="e">
        <f t="shared" si="22"/>
        <v>#DIV/0!</v>
      </c>
      <c r="AP50" s="180" t="e">
        <f t="shared" si="23"/>
        <v>#DIV/0!</v>
      </c>
      <c r="AQ50" s="134"/>
      <c r="AR50" s="35"/>
      <c r="AS50" s="35"/>
      <c r="AT50" s="35"/>
      <c r="AU50" s="60" t="e">
        <f t="shared" si="6"/>
        <v>#DIV/0!</v>
      </c>
      <c r="AV50" s="134"/>
      <c r="AW50" s="180" t="e">
        <f t="shared" si="24"/>
        <v>#DIV/0!</v>
      </c>
      <c r="AX50" s="180" t="e">
        <f t="shared" si="25"/>
        <v>#DIV/0!</v>
      </c>
      <c r="AY50" s="134"/>
      <c r="AZ50" s="184">
        <f t="shared" si="28"/>
        <v>0</v>
      </c>
      <c r="BA50" s="185">
        <f t="shared" si="29"/>
        <v>0</v>
      </c>
      <c r="BB50" s="185">
        <f t="shared" si="30"/>
        <v>0</v>
      </c>
      <c r="BC50" s="186" t="e">
        <f t="shared" si="10"/>
        <v>#DIV/0!</v>
      </c>
      <c r="BD50" s="187">
        <f t="shared" si="31"/>
        <v>0</v>
      </c>
      <c r="BE50" s="188" t="e">
        <f t="shared" si="26"/>
        <v>#DIV/0!</v>
      </c>
      <c r="BF50" s="189" t="e">
        <f t="shared" si="27"/>
        <v>#DIV/0!</v>
      </c>
      <c r="BG50" s="187">
        <f t="shared" si="32"/>
        <v>0</v>
      </c>
      <c r="BH50" s="187">
        <f t="shared" si="33"/>
        <v>0</v>
      </c>
    </row>
    <row r="51" spans="1:60" ht="15.75" hidden="1">
      <c r="A51" s="231">
        <v>43970</v>
      </c>
      <c r="B51" s="44" t="s">
        <v>38</v>
      </c>
      <c r="C51" s="35"/>
      <c r="D51" s="35"/>
      <c r="E51" s="35"/>
      <c r="F51" s="60" t="e">
        <f t="shared" si="0"/>
        <v>#DIV/0!</v>
      </c>
      <c r="G51" s="134"/>
      <c r="H51" s="144" t="e">
        <f t="shared" si="14"/>
        <v>#DIV/0!</v>
      </c>
      <c r="I51" s="35"/>
      <c r="J51" s="35"/>
      <c r="K51" s="35"/>
      <c r="L51" s="60" t="e">
        <f t="shared" si="1"/>
        <v>#DIV/0!</v>
      </c>
      <c r="M51" s="134"/>
      <c r="N51" s="180" t="e">
        <f t="shared" si="15"/>
        <v>#DIV/0!</v>
      </c>
      <c r="O51" s="35"/>
      <c r="P51" s="35"/>
      <c r="Q51" s="35"/>
      <c r="R51" s="60" t="e">
        <f t="shared" si="2"/>
        <v>#DIV/0!</v>
      </c>
      <c r="S51" s="134"/>
      <c r="T51" s="180" t="e">
        <f t="shared" si="16"/>
        <v>#DIV/0!</v>
      </c>
      <c r="U51" s="180" t="e">
        <f t="shared" si="17"/>
        <v>#DIV/0!</v>
      </c>
      <c r="V51" s="35"/>
      <c r="W51" s="35"/>
      <c r="X51" s="35"/>
      <c r="Y51" s="60" t="e">
        <f t="shared" si="3"/>
        <v>#DIV/0!</v>
      </c>
      <c r="Z51" s="134"/>
      <c r="AA51" s="180" t="e">
        <f t="shared" si="18"/>
        <v>#DIV/0!</v>
      </c>
      <c r="AB51" s="180" t="e">
        <f t="shared" si="19"/>
        <v>#DIV/0!</v>
      </c>
      <c r="AC51" s="35"/>
      <c r="AD51" s="35"/>
      <c r="AE51" s="35"/>
      <c r="AF51" s="60" t="e">
        <f t="shared" si="4"/>
        <v>#DIV/0!</v>
      </c>
      <c r="AG51" s="134"/>
      <c r="AH51" s="180" t="e">
        <f t="shared" si="20"/>
        <v>#DIV/0!</v>
      </c>
      <c r="AI51" s="180" t="e">
        <f t="shared" si="21"/>
        <v>#DIV/0!</v>
      </c>
      <c r="AJ51" s="35"/>
      <c r="AK51" s="35"/>
      <c r="AL51" s="35"/>
      <c r="AM51" s="60" t="e">
        <f t="shared" si="5"/>
        <v>#DIV/0!</v>
      </c>
      <c r="AN51" s="134"/>
      <c r="AO51" s="180" t="e">
        <f t="shared" si="22"/>
        <v>#DIV/0!</v>
      </c>
      <c r="AP51" s="180" t="e">
        <f t="shared" si="23"/>
        <v>#DIV/0!</v>
      </c>
      <c r="AQ51" s="134"/>
      <c r="AR51" s="35"/>
      <c r="AS51" s="35"/>
      <c r="AT51" s="35"/>
      <c r="AU51" s="60" t="e">
        <f t="shared" si="6"/>
        <v>#DIV/0!</v>
      </c>
      <c r="AV51" s="134"/>
      <c r="AW51" s="180" t="e">
        <f t="shared" si="24"/>
        <v>#DIV/0!</v>
      </c>
      <c r="AX51" s="180" t="e">
        <f t="shared" si="25"/>
        <v>#DIV/0!</v>
      </c>
      <c r="AY51" s="134"/>
      <c r="AZ51" s="184">
        <f t="shared" si="28"/>
        <v>0</v>
      </c>
      <c r="BA51" s="185">
        <f t="shared" si="29"/>
        <v>0</v>
      </c>
      <c r="BB51" s="185">
        <f t="shared" si="30"/>
        <v>0</v>
      </c>
      <c r="BC51" s="186" t="e">
        <f t="shared" si="10"/>
        <v>#DIV/0!</v>
      </c>
      <c r="BD51" s="187">
        <f t="shared" si="31"/>
        <v>0</v>
      </c>
      <c r="BE51" s="188" t="e">
        <f t="shared" si="26"/>
        <v>#DIV/0!</v>
      </c>
      <c r="BF51" s="189" t="e">
        <f t="shared" si="27"/>
        <v>#DIV/0!</v>
      </c>
      <c r="BG51" s="187">
        <f t="shared" si="32"/>
        <v>0</v>
      </c>
      <c r="BH51" s="187">
        <f t="shared" si="33"/>
        <v>0</v>
      </c>
    </row>
    <row r="52" spans="1:60" ht="15.75" hidden="1">
      <c r="A52" s="231">
        <v>43971</v>
      </c>
      <c r="B52" s="44" t="s">
        <v>39</v>
      </c>
      <c r="C52" s="35"/>
      <c r="D52" s="35"/>
      <c r="E52" s="35"/>
      <c r="F52" s="60" t="e">
        <f t="shared" si="0"/>
        <v>#DIV/0!</v>
      </c>
      <c r="G52" s="134"/>
      <c r="H52" s="144" t="e">
        <f t="shared" si="14"/>
        <v>#DIV/0!</v>
      </c>
      <c r="I52" s="35"/>
      <c r="J52" s="35"/>
      <c r="K52" s="35"/>
      <c r="L52" s="60" t="e">
        <f t="shared" si="1"/>
        <v>#DIV/0!</v>
      </c>
      <c r="M52" s="134"/>
      <c r="N52" s="180" t="e">
        <f t="shared" si="15"/>
        <v>#DIV/0!</v>
      </c>
      <c r="O52" s="35"/>
      <c r="P52" s="35"/>
      <c r="Q52" s="35"/>
      <c r="R52" s="60" t="e">
        <f t="shared" si="2"/>
        <v>#DIV/0!</v>
      </c>
      <c r="S52" s="134"/>
      <c r="T52" s="180" t="e">
        <f t="shared" si="16"/>
        <v>#DIV/0!</v>
      </c>
      <c r="U52" s="180" t="e">
        <f t="shared" si="17"/>
        <v>#DIV/0!</v>
      </c>
      <c r="V52" s="35"/>
      <c r="W52" s="35"/>
      <c r="X52" s="35"/>
      <c r="Y52" s="60" t="e">
        <f t="shared" si="3"/>
        <v>#DIV/0!</v>
      </c>
      <c r="Z52" s="134"/>
      <c r="AA52" s="180" t="e">
        <f t="shared" si="18"/>
        <v>#DIV/0!</v>
      </c>
      <c r="AB52" s="180" t="e">
        <f t="shared" si="19"/>
        <v>#DIV/0!</v>
      </c>
      <c r="AC52" s="35"/>
      <c r="AD52" s="35"/>
      <c r="AE52" s="35"/>
      <c r="AF52" s="60" t="e">
        <f t="shared" si="4"/>
        <v>#DIV/0!</v>
      </c>
      <c r="AG52" s="134"/>
      <c r="AH52" s="180" t="e">
        <f t="shared" si="20"/>
        <v>#DIV/0!</v>
      </c>
      <c r="AI52" s="180" t="e">
        <f t="shared" si="21"/>
        <v>#DIV/0!</v>
      </c>
      <c r="AJ52" s="35"/>
      <c r="AK52" s="35"/>
      <c r="AL52" s="35"/>
      <c r="AM52" s="60" t="e">
        <f t="shared" si="5"/>
        <v>#DIV/0!</v>
      </c>
      <c r="AN52" s="134"/>
      <c r="AO52" s="180" t="e">
        <f t="shared" si="22"/>
        <v>#DIV/0!</v>
      </c>
      <c r="AP52" s="180" t="e">
        <f t="shared" si="23"/>
        <v>#DIV/0!</v>
      </c>
      <c r="AQ52" s="134"/>
      <c r="AR52" s="35"/>
      <c r="AS52" s="35"/>
      <c r="AT52" s="35"/>
      <c r="AU52" s="60" t="e">
        <f t="shared" si="6"/>
        <v>#DIV/0!</v>
      </c>
      <c r="AV52" s="134"/>
      <c r="AW52" s="180" t="e">
        <f t="shared" si="24"/>
        <v>#DIV/0!</v>
      </c>
      <c r="AX52" s="180" t="e">
        <f t="shared" si="25"/>
        <v>#DIV/0!</v>
      </c>
      <c r="AY52" s="134"/>
      <c r="AZ52" s="184">
        <f t="shared" si="28"/>
        <v>0</v>
      </c>
      <c r="BA52" s="185">
        <f t="shared" si="29"/>
        <v>0</v>
      </c>
      <c r="BB52" s="185">
        <f t="shared" si="30"/>
        <v>0</v>
      </c>
      <c r="BC52" s="186" t="e">
        <f t="shared" si="10"/>
        <v>#DIV/0!</v>
      </c>
      <c r="BD52" s="187">
        <f t="shared" si="31"/>
        <v>0</v>
      </c>
      <c r="BE52" s="188" t="e">
        <f t="shared" si="26"/>
        <v>#DIV/0!</v>
      </c>
      <c r="BF52" s="189" t="e">
        <f t="shared" si="27"/>
        <v>#DIV/0!</v>
      </c>
      <c r="BG52" s="187">
        <f t="shared" si="32"/>
        <v>0</v>
      </c>
      <c r="BH52" s="187">
        <f t="shared" si="33"/>
        <v>0</v>
      </c>
    </row>
    <row r="53" spans="1:60" ht="15.75" hidden="1">
      <c r="A53" s="231">
        <v>43972</v>
      </c>
      <c r="B53" s="44" t="s">
        <v>33</v>
      </c>
      <c r="C53" s="35"/>
      <c r="D53" s="35"/>
      <c r="E53" s="35"/>
      <c r="F53" s="60" t="e">
        <f t="shared" si="0"/>
        <v>#DIV/0!</v>
      </c>
      <c r="G53" s="134"/>
      <c r="H53" s="144" t="e">
        <f t="shared" si="14"/>
        <v>#DIV/0!</v>
      </c>
      <c r="I53" s="35"/>
      <c r="J53" s="35"/>
      <c r="K53" s="35"/>
      <c r="L53" s="60" t="e">
        <f t="shared" si="1"/>
        <v>#DIV/0!</v>
      </c>
      <c r="M53" s="134"/>
      <c r="N53" s="180" t="e">
        <f t="shared" si="15"/>
        <v>#DIV/0!</v>
      </c>
      <c r="O53" s="35"/>
      <c r="P53" s="35"/>
      <c r="Q53" s="35"/>
      <c r="R53" s="60" t="e">
        <f t="shared" si="2"/>
        <v>#DIV/0!</v>
      </c>
      <c r="S53" s="134"/>
      <c r="T53" s="180" t="e">
        <f t="shared" si="16"/>
        <v>#DIV/0!</v>
      </c>
      <c r="U53" s="180" t="e">
        <f t="shared" si="17"/>
        <v>#DIV/0!</v>
      </c>
      <c r="V53" s="35"/>
      <c r="W53" s="35"/>
      <c r="X53" s="35"/>
      <c r="Y53" s="60" t="e">
        <f t="shared" si="3"/>
        <v>#DIV/0!</v>
      </c>
      <c r="Z53" s="134"/>
      <c r="AA53" s="180" t="e">
        <f t="shared" si="18"/>
        <v>#DIV/0!</v>
      </c>
      <c r="AB53" s="180" t="e">
        <f t="shared" si="19"/>
        <v>#DIV/0!</v>
      </c>
      <c r="AC53" s="35"/>
      <c r="AD53" s="35"/>
      <c r="AE53" s="35"/>
      <c r="AF53" s="60" t="e">
        <f t="shared" si="4"/>
        <v>#DIV/0!</v>
      </c>
      <c r="AG53" s="134"/>
      <c r="AH53" s="180" t="e">
        <f t="shared" si="20"/>
        <v>#DIV/0!</v>
      </c>
      <c r="AI53" s="180" t="e">
        <f t="shared" si="21"/>
        <v>#DIV/0!</v>
      </c>
      <c r="AJ53" s="35"/>
      <c r="AK53" s="35"/>
      <c r="AL53" s="35"/>
      <c r="AM53" s="60" t="e">
        <f t="shared" si="5"/>
        <v>#DIV/0!</v>
      </c>
      <c r="AN53" s="134"/>
      <c r="AO53" s="180" t="e">
        <f t="shared" si="22"/>
        <v>#DIV/0!</v>
      </c>
      <c r="AP53" s="180" t="e">
        <f t="shared" si="23"/>
        <v>#DIV/0!</v>
      </c>
      <c r="AQ53" s="134"/>
      <c r="AR53" s="35"/>
      <c r="AS53" s="35"/>
      <c r="AT53" s="35"/>
      <c r="AU53" s="60" t="e">
        <f t="shared" si="6"/>
        <v>#DIV/0!</v>
      </c>
      <c r="AV53" s="134"/>
      <c r="AW53" s="180" t="e">
        <f t="shared" si="24"/>
        <v>#DIV/0!</v>
      </c>
      <c r="AX53" s="180" t="e">
        <f t="shared" si="25"/>
        <v>#DIV/0!</v>
      </c>
      <c r="AY53" s="134"/>
      <c r="AZ53" s="184">
        <f t="shared" si="28"/>
        <v>0</v>
      </c>
      <c r="BA53" s="185">
        <f t="shared" si="29"/>
        <v>0</v>
      </c>
      <c r="BB53" s="185">
        <f t="shared" si="30"/>
        <v>0</v>
      </c>
      <c r="BC53" s="186" t="e">
        <f t="shared" si="10"/>
        <v>#DIV/0!</v>
      </c>
      <c r="BD53" s="187">
        <f t="shared" si="31"/>
        <v>0</v>
      </c>
      <c r="BE53" s="188" t="e">
        <f t="shared" si="26"/>
        <v>#DIV/0!</v>
      </c>
      <c r="BF53" s="189" t="e">
        <f t="shared" si="27"/>
        <v>#DIV/0!</v>
      </c>
      <c r="BG53" s="187">
        <f t="shared" si="32"/>
        <v>0</v>
      </c>
      <c r="BH53" s="187">
        <f t="shared" si="33"/>
        <v>0</v>
      </c>
    </row>
    <row r="54" spans="1:60" ht="15.75" hidden="1">
      <c r="A54" s="231">
        <v>43973</v>
      </c>
      <c r="B54" s="44" t="s">
        <v>34</v>
      </c>
      <c r="C54" s="35"/>
      <c r="D54" s="35"/>
      <c r="E54" s="35"/>
      <c r="F54" s="60" t="e">
        <f t="shared" si="0"/>
        <v>#DIV/0!</v>
      </c>
      <c r="G54" s="134"/>
      <c r="H54" s="144" t="e">
        <f t="shared" si="14"/>
        <v>#DIV/0!</v>
      </c>
      <c r="I54" s="35"/>
      <c r="J54" s="35"/>
      <c r="K54" s="35"/>
      <c r="L54" s="60" t="e">
        <f t="shared" si="1"/>
        <v>#DIV/0!</v>
      </c>
      <c r="M54" s="134"/>
      <c r="N54" s="180" t="e">
        <f t="shared" si="15"/>
        <v>#DIV/0!</v>
      </c>
      <c r="O54" s="35"/>
      <c r="P54" s="35"/>
      <c r="Q54" s="35"/>
      <c r="R54" s="60" t="e">
        <f t="shared" si="2"/>
        <v>#DIV/0!</v>
      </c>
      <c r="S54" s="134"/>
      <c r="T54" s="180" t="e">
        <f t="shared" si="16"/>
        <v>#DIV/0!</v>
      </c>
      <c r="U54" s="180" t="e">
        <f t="shared" si="17"/>
        <v>#DIV/0!</v>
      </c>
      <c r="V54" s="35"/>
      <c r="W54" s="35"/>
      <c r="X54" s="35"/>
      <c r="Y54" s="60" t="e">
        <f t="shared" si="3"/>
        <v>#DIV/0!</v>
      </c>
      <c r="Z54" s="134"/>
      <c r="AA54" s="180" t="e">
        <f t="shared" si="18"/>
        <v>#DIV/0!</v>
      </c>
      <c r="AB54" s="180" t="e">
        <f t="shared" si="19"/>
        <v>#DIV/0!</v>
      </c>
      <c r="AC54" s="35"/>
      <c r="AD54" s="35"/>
      <c r="AE54" s="35"/>
      <c r="AF54" s="60" t="e">
        <f t="shared" si="4"/>
        <v>#DIV/0!</v>
      </c>
      <c r="AG54" s="134"/>
      <c r="AH54" s="180" t="e">
        <f t="shared" si="20"/>
        <v>#DIV/0!</v>
      </c>
      <c r="AI54" s="180" t="e">
        <f t="shared" si="21"/>
        <v>#DIV/0!</v>
      </c>
      <c r="AJ54" s="35"/>
      <c r="AK54" s="35"/>
      <c r="AL54" s="35"/>
      <c r="AM54" s="60" t="e">
        <f t="shared" si="5"/>
        <v>#DIV/0!</v>
      </c>
      <c r="AN54" s="134"/>
      <c r="AO54" s="180" t="e">
        <f t="shared" si="22"/>
        <v>#DIV/0!</v>
      </c>
      <c r="AP54" s="180" t="e">
        <f t="shared" si="23"/>
        <v>#DIV/0!</v>
      </c>
      <c r="AQ54" s="134"/>
      <c r="AR54" s="35"/>
      <c r="AS54" s="35"/>
      <c r="AT54" s="35"/>
      <c r="AU54" s="60" t="e">
        <f t="shared" si="6"/>
        <v>#DIV/0!</v>
      </c>
      <c r="AV54" s="134"/>
      <c r="AW54" s="180" t="e">
        <f t="shared" si="24"/>
        <v>#DIV/0!</v>
      </c>
      <c r="AX54" s="180" t="e">
        <f t="shared" si="25"/>
        <v>#DIV/0!</v>
      </c>
      <c r="AY54" s="134"/>
      <c r="AZ54" s="184">
        <f t="shared" si="28"/>
        <v>0</v>
      </c>
      <c r="BA54" s="185">
        <f t="shared" si="29"/>
        <v>0</v>
      </c>
      <c r="BB54" s="185">
        <f t="shared" si="30"/>
        <v>0</v>
      </c>
      <c r="BC54" s="186" t="e">
        <f t="shared" si="10"/>
        <v>#DIV/0!</v>
      </c>
      <c r="BD54" s="187">
        <f t="shared" si="31"/>
        <v>0</v>
      </c>
      <c r="BE54" s="188" t="e">
        <f t="shared" si="26"/>
        <v>#DIV/0!</v>
      </c>
      <c r="BF54" s="189" t="e">
        <f t="shared" si="27"/>
        <v>#DIV/0!</v>
      </c>
      <c r="BG54" s="187">
        <f t="shared" si="32"/>
        <v>0</v>
      </c>
      <c r="BH54" s="187">
        <f t="shared" si="33"/>
        <v>0</v>
      </c>
    </row>
    <row r="55" spans="1:60" ht="15.75" hidden="1">
      <c r="A55" s="231">
        <v>43974</v>
      </c>
      <c r="B55" s="44" t="s">
        <v>35</v>
      </c>
      <c r="C55" s="35"/>
      <c r="D55" s="35"/>
      <c r="E55" s="35"/>
      <c r="F55" s="60" t="e">
        <f t="shared" si="0"/>
        <v>#DIV/0!</v>
      </c>
      <c r="G55" s="134"/>
      <c r="H55" s="144" t="e">
        <f t="shared" si="14"/>
        <v>#DIV/0!</v>
      </c>
      <c r="I55" s="35"/>
      <c r="J55" s="35"/>
      <c r="K55" s="35"/>
      <c r="L55" s="60" t="e">
        <f t="shared" si="1"/>
        <v>#DIV/0!</v>
      </c>
      <c r="M55" s="134"/>
      <c r="N55" s="180" t="e">
        <f t="shared" si="15"/>
        <v>#DIV/0!</v>
      </c>
      <c r="O55" s="35"/>
      <c r="P55" s="35"/>
      <c r="Q55" s="35"/>
      <c r="R55" s="60" t="e">
        <f t="shared" si="2"/>
        <v>#DIV/0!</v>
      </c>
      <c r="S55" s="134"/>
      <c r="T55" s="180" t="e">
        <f t="shared" si="16"/>
        <v>#DIV/0!</v>
      </c>
      <c r="U55" s="180" t="e">
        <f t="shared" si="17"/>
        <v>#DIV/0!</v>
      </c>
      <c r="V55" s="35"/>
      <c r="W55" s="35"/>
      <c r="X55" s="35"/>
      <c r="Y55" s="60" t="e">
        <f t="shared" si="3"/>
        <v>#DIV/0!</v>
      </c>
      <c r="Z55" s="134"/>
      <c r="AA55" s="180" t="e">
        <f t="shared" si="18"/>
        <v>#DIV/0!</v>
      </c>
      <c r="AB55" s="180" t="e">
        <f t="shared" si="19"/>
        <v>#DIV/0!</v>
      </c>
      <c r="AC55" s="35"/>
      <c r="AD55" s="35"/>
      <c r="AE55" s="35"/>
      <c r="AF55" s="60" t="e">
        <f t="shared" si="4"/>
        <v>#DIV/0!</v>
      </c>
      <c r="AG55" s="134"/>
      <c r="AH55" s="180" t="e">
        <f t="shared" si="20"/>
        <v>#DIV/0!</v>
      </c>
      <c r="AI55" s="180" t="e">
        <f t="shared" si="21"/>
        <v>#DIV/0!</v>
      </c>
      <c r="AJ55" s="35"/>
      <c r="AK55" s="35"/>
      <c r="AL55" s="35"/>
      <c r="AM55" s="60" t="e">
        <f t="shared" si="5"/>
        <v>#DIV/0!</v>
      </c>
      <c r="AN55" s="134"/>
      <c r="AO55" s="180" t="e">
        <f t="shared" si="22"/>
        <v>#DIV/0!</v>
      </c>
      <c r="AP55" s="180" t="e">
        <f t="shared" si="23"/>
        <v>#DIV/0!</v>
      </c>
      <c r="AQ55" s="134"/>
      <c r="AR55" s="35"/>
      <c r="AS55" s="35"/>
      <c r="AT55" s="35"/>
      <c r="AU55" s="60" t="e">
        <f t="shared" si="6"/>
        <v>#DIV/0!</v>
      </c>
      <c r="AV55" s="134"/>
      <c r="AW55" s="180" t="e">
        <f t="shared" si="24"/>
        <v>#DIV/0!</v>
      </c>
      <c r="AX55" s="180" t="e">
        <f t="shared" si="25"/>
        <v>#DIV/0!</v>
      </c>
      <c r="AY55" s="134"/>
      <c r="AZ55" s="184">
        <f t="shared" si="28"/>
        <v>0</v>
      </c>
      <c r="BA55" s="185">
        <f t="shared" si="29"/>
        <v>0</v>
      </c>
      <c r="BB55" s="185">
        <f t="shared" si="30"/>
        <v>0</v>
      </c>
      <c r="BC55" s="186" t="e">
        <f t="shared" si="10"/>
        <v>#DIV/0!</v>
      </c>
      <c r="BD55" s="187">
        <f t="shared" si="31"/>
        <v>0</v>
      </c>
      <c r="BE55" s="188" t="e">
        <f t="shared" si="26"/>
        <v>#DIV/0!</v>
      </c>
      <c r="BF55" s="189" t="e">
        <f t="shared" si="27"/>
        <v>#DIV/0!</v>
      </c>
      <c r="BG55" s="187">
        <f t="shared" si="32"/>
        <v>0</v>
      </c>
      <c r="BH55" s="187">
        <f t="shared" si="33"/>
        <v>0</v>
      </c>
    </row>
    <row r="56" spans="1:60" ht="15.75" hidden="1">
      <c r="A56" s="231">
        <v>43975</v>
      </c>
      <c r="B56" s="44" t="s">
        <v>36</v>
      </c>
      <c r="C56" s="35"/>
      <c r="D56" s="35"/>
      <c r="E56" s="35"/>
      <c r="F56" s="60" t="e">
        <f t="shared" si="0"/>
        <v>#DIV/0!</v>
      </c>
      <c r="G56" s="134"/>
      <c r="H56" s="144" t="e">
        <f t="shared" si="14"/>
        <v>#DIV/0!</v>
      </c>
      <c r="I56" s="35"/>
      <c r="J56" s="35"/>
      <c r="K56" s="35"/>
      <c r="L56" s="60" t="e">
        <f t="shared" si="1"/>
        <v>#DIV/0!</v>
      </c>
      <c r="M56" s="134"/>
      <c r="N56" s="180" t="e">
        <f t="shared" si="15"/>
        <v>#DIV/0!</v>
      </c>
      <c r="O56" s="35"/>
      <c r="P56" s="35"/>
      <c r="Q56" s="35"/>
      <c r="R56" s="60" t="e">
        <f t="shared" si="2"/>
        <v>#DIV/0!</v>
      </c>
      <c r="S56" s="134"/>
      <c r="T56" s="180" t="e">
        <f t="shared" si="16"/>
        <v>#DIV/0!</v>
      </c>
      <c r="U56" s="180" t="e">
        <f t="shared" si="17"/>
        <v>#DIV/0!</v>
      </c>
      <c r="V56" s="35"/>
      <c r="W56" s="35"/>
      <c r="X56" s="35"/>
      <c r="Y56" s="60" t="e">
        <f t="shared" si="3"/>
        <v>#DIV/0!</v>
      </c>
      <c r="Z56" s="134"/>
      <c r="AA56" s="180" t="e">
        <f t="shared" si="18"/>
        <v>#DIV/0!</v>
      </c>
      <c r="AB56" s="180" t="e">
        <f t="shared" si="19"/>
        <v>#DIV/0!</v>
      </c>
      <c r="AC56" s="35"/>
      <c r="AD56" s="35"/>
      <c r="AE56" s="35"/>
      <c r="AF56" s="60" t="e">
        <f t="shared" si="4"/>
        <v>#DIV/0!</v>
      </c>
      <c r="AG56" s="134"/>
      <c r="AH56" s="180" t="e">
        <f t="shared" si="20"/>
        <v>#DIV/0!</v>
      </c>
      <c r="AI56" s="180" t="e">
        <f t="shared" si="21"/>
        <v>#DIV/0!</v>
      </c>
      <c r="AJ56" s="35"/>
      <c r="AK56" s="35"/>
      <c r="AL56" s="35"/>
      <c r="AM56" s="60" t="e">
        <f t="shared" si="5"/>
        <v>#DIV/0!</v>
      </c>
      <c r="AN56" s="134"/>
      <c r="AO56" s="180" t="e">
        <f t="shared" si="22"/>
        <v>#DIV/0!</v>
      </c>
      <c r="AP56" s="180" t="e">
        <f t="shared" si="23"/>
        <v>#DIV/0!</v>
      </c>
      <c r="AQ56" s="134"/>
      <c r="AR56" s="35"/>
      <c r="AS56" s="35"/>
      <c r="AT56" s="35"/>
      <c r="AU56" s="60" t="e">
        <f t="shared" si="6"/>
        <v>#DIV/0!</v>
      </c>
      <c r="AV56" s="134"/>
      <c r="AW56" s="180" t="e">
        <f t="shared" si="24"/>
        <v>#DIV/0!</v>
      </c>
      <c r="AX56" s="180" t="e">
        <f t="shared" si="25"/>
        <v>#DIV/0!</v>
      </c>
      <c r="AY56" s="134"/>
      <c r="AZ56" s="184">
        <f t="shared" si="28"/>
        <v>0</v>
      </c>
      <c r="BA56" s="185">
        <f t="shared" si="29"/>
        <v>0</v>
      </c>
      <c r="BB56" s="185">
        <f t="shared" si="30"/>
        <v>0</v>
      </c>
      <c r="BC56" s="186" t="e">
        <f t="shared" si="10"/>
        <v>#DIV/0!</v>
      </c>
      <c r="BD56" s="187">
        <f t="shared" si="31"/>
        <v>0</v>
      </c>
      <c r="BE56" s="188" t="e">
        <f t="shared" si="26"/>
        <v>#DIV/0!</v>
      </c>
      <c r="BF56" s="189" t="e">
        <f t="shared" si="27"/>
        <v>#DIV/0!</v>
      </c>
      <c r="BG56" s="187">
        <f t="shared" si="32"/>
        <v>0</v>
      </c>
      <c r="BH56" s="187">
        <f t="shared" si="33"/>
        <v>0</v>
      </c>
    </row>
    <row r="57" spans="1:60" ht="15.75" hidden="1">
      <c r="A57" s="231">
        <v>43976</v>
      </c>
      <c r="B57" s="44" t="s">
        <v>37</v>
      </c>
      <c r="C57" s="35"/>
      <c r="D57" s="35"/>
      <c r="E57" s="35"/>
      <c r="F57" s="60" t="e">
        <f t="shared" si="0"/>
        <v>#DIV/0!</v>
      </c>
      <c r="G57" s="134"/>
      <c r="H57" s="144" t="e">
        <f t="shared" si="14"/>
        <v>#DIV/0!</v>
      </c>
      <c r="I57" s="35"/>
      <c r="J57" s="35"/>
      <c r="K57" s="35"/>
      <c r="L57" s="60" t="e">
        <f t="shared" si="1"/>
        <v>#DIV/0!</v>
      </c>
      <c r="M57" s="134"/>
      <c r="N57" s="180" t="e">
        <f t="shared" si="15"/>
        <v>#DIV/0!</v>
      </c>
      <c r="O57" s="35"/>
      <c r="P57" s="35"/>
      <c r="Q57" s="35"/>
      <c r="R57" s="60" t="e">
        <f t="shared" si="2"/>
        <v>#DIV/0!</v>
      </c>
      <c r="S57" s="134"/>
      <c r="T57" s="180" t="e">
        <f t="shared" si="16"/>
        <v>#DIV/0!</v>
      </c>
      <c r="U57" s="180" t="e">
        <f t="shared" si="17"/>
        <v>#DIV/0!</v>
      </c>
      <c r="V57" s="35"/>
      <c r="W57" s="35"/>
      <c r="X57" s="35"/>
      <c r="Y57" s="60" t="e">
        <f t="shared" si="3"/>
        <v>#DIV/0!</v>
      </c>
      <c r="Z57" s="134"/>
      <c r="AA57" s="180" t="e">
        <f t="shared" si="18"/>
        <v>#DIV/0!</v>
      </c>
      <c r="AB57" s="180" t="e">
        <f t="shared" si="19"/>
        <v>#DIV/0!</v>
      </c>
      <c r="AC57" s="35"/>
      <c r="AD57" s="35"/>
      <c r="AE57" s="35"/>
      <c r="AF57" s="60" t="e">
        <f t="shared" si="4"/>
        <v>#DIV/0!</v>
      </c>
      <c r="AG57" s="134"/>
      <c r="AH57" s="180" t="e">
        <f t="shared" si="20"/>
        <v>#DIV/0!</v>
      </c>
      <c r="AI57" s="180" t="e">
        <f t="shared" si="21"/>
        <v>#DIV/0!</v>
      </c>
      <c r="AJ57" s="35"/>
      <c r="AK57" s="35"/>
      <c r="AL57" s="35"/>
      <c r="AM57" s="60" t="e">
        <f t="shared" si="5"/>
        <v>#DIV/0!</v>
      </c>
      <c r="AN57" s="134"/>
      <c r="AO57" s="180" t="e">
        <f t="shared" si="22"/>
        <v>#DIV/0!</v>
      </c>
      <c r="AP57" s="180" t="e">
        <f t="shared" si="23"/>
        <v>#DIV/0!</v>
      </c>
      <c r="AQ57" s="134"/>
      <c r="AR57" s="35"/>
      <c r="AS57" s="35"/>
      <c r="AT57" s="35"/>
      <c r="AU57" s="60" t="e">
        <f t="shared" si="6"/>
        <v>#DIV/0!</v>
      </c>
      <c r="AV57" s="134"/>
      <c r="AW57" s="180" t="e">
        <f t="shared" si="24"/>
        <v>#DIV/0!</v>
      </c>
      <c r="AX57" s="180" t="e">
        <f t="shared" si="25"/>
        <v>#DIV/0!</v>
      </c>
      <c r="AY57" s="134"/>
      <c r="AZ57" s="184">
        <f t="shared" si="28"/>
        <v>0</v>
      </c>
      <c r="BA57" s="185">
        <f t="shared" si="29"/>
        <v>0</v>
      </c>
      <c r="BB57" s="185">
        <f t="shared" si="30"/>
        <v>0</v>
      </c>
      <c r="BC57" s="186" t="e">
        <f t="shared" si="10"/>
        <v>#DIV/0!</v>
      </c>
      <c r="BD57" s="187">
        <f t="shared" si="31"/>
        <v>0</v>
      </c>
      <c r="BE57" s="188" t="e">
        <f t="shared" si="26"/>
        <v>#DIV/0!</v>
      </c>
      <c r="BF57" s="189" t="e">
        <f t="shared" si="27"/>
        <v>#DIV/0!</v>
      </c>
      <c r="BG57" s="187">
        <f t="shared" si="32"/>
        <v>0</v>
      </c>
      <c r="BH57" s="187">
        <f t="shared" si="33"/>
        <v>0</v>
      </c>
    </row>
    <row r="58" spans="1:60" ht="15.75" hidden="1">
      <c r="A58" s="231">
        <v>43977</v>
      </c>
      <c r="B58" s="44" t="s">
        <v>38</v>
      </c>
      <c r="C58" s="35"/>
      <c r="D58" s="35"/>
      <c r="E58" s="35"/>
      <c r="F58" s="60" t="e">
        <f t="shared" si="0"/>
        <v>#DIV/0!</v>
      </c>
      <c r="G58" s="134"/>
      <c r="H58" s="144" t="e">
        <f t="shared" si="14"/>
        <v>#DIV/0!</v>
      </c>
      <c r="I58" s="35"/>
      <c r="J58" s="35"/>
      <c r="K58" s="35"/>
      <c r="L58" s="60" t="e">
        <f t="shared" si="1"/>
        <v>#DIV/0!</v>
      </c>
      <c r="M58" s="134"/>
      <c r="N58" s="180" t="e">
        <f t="shared" si="15"/>
        <v>#DIV/0!</v>
      </c>
      <c r="O58" s="35"/>
      <c r="P58" s="35"/>
      <c r="Q58" s="35"/>
      <c r="R58" s="60" t="e">
        <f t="shared" si="2"/>
        <v>#DIV/0!</v>
      </c>
      <c r="S58" s="134"/>
      <c r="T58" s="180" t="e">
        <f t="shared" si="16"/>
        <v>#DIV/0!</v>
      </c>
      <c r="U58" s="180" t="e">
        <f t="shared" si="17"/>
        <v>#DIV/0!</v>
      </c>
      <c r="V58" s="35"/>
      <c r="W58" s="35"/>
      <c r="X58" s="35"/>
      <c r="Y58" s="60" t="e">
        <f t="shared" si="3"/>
        <v>#DIV/0!</v>
      </c>
      <c r="Z58" s="134"/>
      <c r="AA58" s="180" t="e">
        <f t="shared" si="18"/>
        <v>#DIV/0!</v>
      </c>
      <c r="AB58" s="180" t="e">
        <f t="shared" si="19"/>
        <v>#DIV/0!</v>
      </c>
      <c r="AC58" s="35"/>
      <c r="AD58" s="35"/>
      <c r="AE58" s="35"/>
      <c r="AF58" s="60" t="e">
        <f t="shared" si="4"/>
        <v>#DIV/0!</v>
      </c>
      <c r="AG58" s="134"/>
      <c r="AH58" s="180" t="e">
        <f t="shared" si="20"/>
        <v>#DIV/0!</v>
      </c>
      <c r="AI58" s="180" t="e">
        <f t="shared" si="21"/>
        <v>#DIV/0!</v>
      </c>
      <c r="AJ58" s="35"/>
      <c r="AK58" s="35"/>
      <c r="AL58" s="35"/>
      <c r="AM58" s="60" t="e">
        <f t="shared" si="5"/>
        <v>#DIV/0!</v>
      </c>
      <c r="AN58" s="134"/>
      <c r="AO58" s="180" t="e">
        <f t="shared" si="22"/>
        <v>#DIV/0!</v>
      </c>
      <c r="AP58" s="180" t="e">
        <f t="shared" si="23"/>
        <v>#DIV/0!</v>
      </c>
      <c r="AQ58" s="134"/>
      <c r="AR58" s="35"/>
      <c r="AS58" s="35"/>
      <c r="AT58" s="35"/>
      <c r="AU58" s="60" t="e">
        <f t="shared" si="6"/>
        <v>#DIV/0!</v>
      </c>
      <c r="AV58" s="134"/>
      <c r="AW58" s="180" t="e">
        <f t="shared" si="24"/>
        <v>#DIV/0!</v>
      </c>
      <c r="AX58" s="180" t="e">
        <f t="shared" si="25"/>
        <v>#DIV/0!</v>
      </c>
      <c r="AY58" s="134"/>
      <c r="AZ58" s="184">
        <f t="shared" si="28"/>
        <v>0</v>
      </c>
      <c r="BA58" s="185">
        <f t="shared" si="29"/>
        <v>0</v>
      </c>
      <c r="BB58" s="185">
        <f t="shared" si="30"/>
        <v>0</v>
      </c>
      <c r="BC58" s="186" t="e">
        <f t="shared" si="10"/>
        <v>#DIV/0!</v>
      </c>
      <c r="BD58" s="187">
        <f t="shared" si="31"/>
        <v>0</v>
      </c>
      <c r="BE58" s="188" t="e">
        <f t="shared" si="26"/>
        <v>#DIV/0!</v>
      </c>
      <c r="BF58" s="189" t="e">
        <f t="shared" si="27"/>
        <v>#DIV/0!</v>
      </c>
      <c r="BG58" s="187">
        <f t="shared" si="32"/>
        <v>0</v>
      </c>
      <c r="BH58" s="187">
        <f t="shared" si="33"/>
        <v>0</v>
      </c>
    </row>
    <row r="59" spans="1:60" ht="15.75" hidden="1">
      <c r="A59" s="231">
        <v>43978</v>
      </c>
      <c r="B59" s="44" t="s">
        <v>39</v>
      </c>
      <c r="C59" s="35"/>
      <c r="D59" s="35"/>
      <c r="E59" s="35"/>
      <c r="F59" s="60" t="e">
        <f t="shared" si="0"/>
        <v>#DIV/0!</v>
      </c>
      <c r="G59" s="134"/>
      <c r="H59" s="144" t="e">
        <f t="shared" si="14"/>
        <v>#DIV/0!</v>
      </c>
      <c r="I59" s="35"/>
      <c r="J59" s="35"/>
      <c r="K59" s="35"/>
      <c r="L59" s="60" t="e">
        <f t="shared" si="1"/>
        <v>#DIV/0!</v>
      </c>
      <c r="M59" s="134"/>
      <c r="N59" s="180" t="e">
        <f t="shared" si="15"/>
        <v>#DIV/0!</v>
      </c>
      <c r="O59" s="35"/>
      <c r="P59" s="35"/>
      <c r="Q59" s="35"/>
      <c r="R59" s="60" t="e">
        <f t="shared" si="2"/>
        <v>#DIV/0!</v>
      </c>
      <c r="S59" s="134"/>
      <c r="T59" s="180" t="e">
        <f t="shared" si="16"/>
        <v>#DIV/0!</v>
      </c>
      <c r="U59" s="180" t="e">
        <f t="shared" si="17"/>
        <v>#DIV/0!</v>
      </c>
      <c r="V59" s="35"/>
      <c r="W59" s="35"/>
      <c r="X59" s="35"/>
      <c r="Y59" s="60" t="e">
        <f t="shared" si="3"/>
        <v>#DIV/0!</v>
      </c>
      <c r="Z59" s="134"/>
      <c r="AA59" s="180" t="e">
        <f t="shared" si="18"/>
        <v>#DIV/0!</v>
      </c>
      <c r="AB59" s="180" t="e">
        <f t="shared" si="19"/>
        <v>#DIV/0!</v>
      </c>
      <c r="AC59" s="35"/>
      <c r="AD59" s="35"/>
      <c r="AE59" s="35"/>
      <c r="AF59" s="60" t="e">
        <f t="shared" si="4"/>
        <v>#DIV/0!</v>
      </c>
      <c r="AG59" s="134"/>
      <c r="AH59" s="180" t="e">
        <f t="shared" si="20"/>
        <v>#DIV/0!</v>
      </c>
      <c r="AI59" s="180" t="e">
        <f t="shared" si="21"/>
        <v>#DIV/0!</v>
      </c>
      <c r="AJ59" s="35"/>
      <c r="AK59" s="35"/>
      <c r="AL59" s="35"/>
      <c r="AM59" s="60" t="e">
        <f t="shared" si="5"/>
        <v>#DIV/0!</v>
      </c>
      <c r="AN59" s="134"/>
      <c r="AO59" s="180" t="e">
        <f t="shared" si="22"/>
        <v>#DIV/0!</v>
      </c>
      <c r="AP59" s="180" t="e">
        <f t="shared" si="23"/>
        <v>#DIV/0!</v>
      </c>
      <c r="AQ59" s="134"/>
      <c r="AR59" s="35"/>
      <c r="AS59" s="35"/>
      <c r="AT59" s="35"/>
      <c r="AU59" s="60" t="e">
        <f t="shared" si="6"/>
        <v>#DIV/0!</v>
      </c>
      <c r="AV59" s="134"/>
      <c r="AW59" s="180" t="e">
        <f t="shared" si="24"/>
        <v>#DIV/0!</v>
      </c>
      <c r="AX59" s="180" t="e">
        <f t="shared" si="25"/>
        <v>#DIV/0!</v>
      </c>
      <c r="AY59" s="134"/>
      <c r="AZ59" s="184">
        <f t="shared" si="28"/>
        <v>0</v>
      </c>
      <c r="BA59" s="185">
        <f t="shared" si="29"/>
        <v>0</v>
      </c>
      <c r="BB59" s="185">
        <f t="shared" si="30"/>
        <v>0</v>
      </c>
      <c r="BC59" s="186" t="e">
        <f t="shared" si="10"/>
        <v>#DIV/0!</v>
      </c>
      <c r="BD59" s="187">
        <f t="shared" si="31"/>
        <v>0</v>
      </c>
      <c r="BE59" s="188" t="e">
        <f t="shared" si="26"/>
        <v>#DIV/0!</v>
      </c>
      <c r="BF59" s="189" t="e">
        <f t="shared" si="27"/>
        <v>#DIV/0!</v>
      </c>
      <c r="BG59" s="187">
        <f t="shared" si="32"/>
        <v>0</v>
      </c>
      <c r="BH59" s="187">
        <f t="shared" si="33"/>
        <v>0</v>
      </c>
    </row>
    <row r="60" spans="1:60" ht="15.75" hidden="1">
      <c r="A60" s="231">
        <v>43979</v>
      </c>
      <c r="B60" s="44" t="s">
        <v>33</v>
      </c>
      <c r="C60" s="35"/>
      <c r="D60" s="35"/>
      <c r="E60" s="35"/>
      <c r="F60" s="60" t="e">
        <f t="shared" si="0"/>
        <v>#DIV/0!</v>
      </c>
      <c r="G60" s="134"/>
      <c r="H60" s="144" t="e">
        <f t="shared" si="14"/>
        <v>#DIV/0!</v>
      </c>
      <c r="I60" s="35"/>
      <c r="J60" s="35"/>
      <c r="K60" s="35"/>
      <c r="L60" s="60" t="e">
        <f t="shared" si="1"/>
        <v>#DIV/0!</v>
      </c>
      <c r="M60" s="134"/>
      <c r="N60" s="180" t="e">
        <f t="shared" si="15"/>
        <v>#DIV/0!</v>
      </c>
      <c r="O60" s="35"/>
      <c r="P60" s="35"/>
      <c r="Q60" s="35"/>
      <c r="R60" s="60" t="e">
        <f t="shared" si="2"/>
        <v>#DIV/0!</v>
      </c>
      <c r="S60" s="134"/>
      <c r="T60" s="180" t="e">
        <f t="shared" si="16"/>
        <v>#DIV/0!</v>
      </c>
      <c r="U60" s="180" t="e">
        <f t="shared" si="17"/>
        <v>#DIV/0!</v>
      </c>
      <c r="V60" s="35"/>
      <c r="W60" s="35"/>
      <c r="X60" s="35"/>
      <c r="Y60" s="60" t="e">
        <f t="shared" si="3"/>
        <v>#DIV/0!</v>
      </c>
      <c r="Z60" s="134"/>
      <c r="AA60" s="180" t="e">
        <f t="shared" si="18"/>
        <v>#DIV/0!</v>
      </c>
      <c r="AB60" s="180" t="e">
        <f t="shared" si="19"/>
        <v>#DIV/0!</v>
      </c>
      <c r="AC60" s="35"/>
      <c r="AD60" s="35"/>
      <c r="AE60" s="35"/>
      <c r="AF60" s="60" t="e">
        <f t="shared" si="4"/>
        <v>#DIV/0!</v>
      </c>
      <c r="AG60" s="134"/>
      <c r="AH60" s="180" t="e">
        <f t="shared" si="20"/>
        <v>#DIV/0!</v>
      </c>
      <c r="AI60" s="180" t="e">
        <f t="shared" si="21"/>
        <v>#DIV/0!</v>
      </c>
      <c r="AJ60" s="35"/>
      <c r="AK60" s="35"/>
      <c r="AL60" s="35"/>
      <c r="AM60" s="60" t="e">
        <f t="shared" si="5"/>
        <v>#DIV/0!</v>
      </c>
      <c r="AN60" s="134"/>
      <c r="AO60" s="180" t="e">
        <f t="shared" si="22"/>
        <v>#DIV/0!</v>
      </c>
      <c r="AP60" s="180" t="e">
        <f t="shared" si="23"/>
        <v>#DIV/0!</v>
      </c>
      <c r="AQ60" s="134"/>
      <c r="AR60" s="35"/>
      <c r="AS60" s="35"/>
      <c r="AT60" s="35"/>
      <c r="AU60" s="60" t="e">
        <f t="shared" si="6"/>
        <v>#DIV/0!</v>
      </c>
      <c r="AV60" s="134"/>
      <c r="AW60" s="180" t="e">
        <f t="shared" si="24"/>
        <v>#DIV/0!</v>
      </c>
      <c r="AX60" s="180" t="e">
        <f t="shared" si="25"/>
        <v>#DIV/0!</v>
      </c>
      <c r="AY60" s="134"/>
      <c r="AZ60" s="184">
        <f t="shared" si="28"/>
        <v>0</v>
      </c>
      <c r="BA60" s="185">
        <f t="shared" si="29"/>
        <v>0</v>
      </c>
      <c r="BB60" s="185">
        <f t="shared" si="30"/>
        <v>0</v>
      </c>
      <c r="BC60" s="186" t="e">
        <f t="shared" si="10"/>
        <v>#DIV/0!</v>
      </c>
      <c r="BD60" s="187">
        <f t="shared" si="31"/>
        <v>0</v>
      </c>
      <c r="BE60" s="188" t="e">
        <f t="shared" si="26"/>
        <v>#DIV/0!</v>
      </c>
      <c r="BF60" s="189" t="e">
        <f t="shared" si="27"/>
        <v>#DIV/0!</v>
      </c>
      <c r="BG60" s="187">
        <f t="shared" si="32"/>
        <v>0</v>
      </c>
      <c r="BH60" s="187">
        <f t="shared" si="33"/>
        <v>0</v>
      </c>
    </row>
    <row r="61" spans="1:60" ht="15.75" hidden="1">
      <c r="A61" s="231">
        <v>43980</v>
      </c>
      <c r="B61" s="44" t="s">
        <v>34</v>
      </c>
      <c r="C61" s="35"/>
      <c r="D61" s="35"/>
      <c r="E61" s="35"/>
      <c r="F61" s="60" t="e">
        <f t="shared" si="0"/>
        <v>#DIV/0!</v>
      </c>
      <c r="G61" s="134"/>
      <c r="H61" s="144" t="e">
        <f t="shared" si="14"/>
        <v>#DIV/0!</v>
      </c>
      <c r="I61" s="35"/>
      <c r="J61" s="35"/>
      <c r="K61" s="35"/>
      <c r="L61" s="60" t="e">
        <f t="shared" si="1"/>
        <v>#DIV/0!</v>
      </c>
      <c r="M61" s="134"/>
      <c r="N61" s="180" t="e">
        <f t="shared" si="15"/>
        <v>#DIV/0!</v>
      </c>
      <c r="O61" s="35"/>
      <c r="P61" s="35"/>
      <c r="Q61" s="35"/>
      <c r="R61" s="60" t="e">
        <f t="shared" si="2"/>
        <v>#DIV/0!</v>
      </c>
      <c r="S61" s="134"/>
      <c r="T61" s="180" t="e">
        <f t="shared" si="16"/>
        <v>#DIV/0!</v>
      </c>
      <c r="U61" s="180" t="e">
        <f t="shared" si="17"/>
        <v>#DIV/0!</v>
      </c>
      <c r="V61" s="35"/>
      <c r="W61" s="35"/>
      <c r="X61" s="35"/>
      <c r="Y61" s="60" t="e">
        <f t="shared" si="3"/>
        <v>#DIV/0!</v>
      </c>
      <c r="Z61" s="134"/>
      <c r="AA61" s="180" t="e">
        <f t="shared" si="18"/>
        <v>#DIV/0!</v>
      </c>
      <c r="AB61" s="180" t="e">
        <f t="shared" si="19"/>
        <v>#DIV/0!</v>
      </c>
      <c r="AC61" s="35"/>
      <c r="AD61" s="35"/>
      <c r="AE61" s="35"/>
      <c r="AF61" s="60" t="e">
        <f t="shared" si="4"/>
        <v>#DIV/0!</v>
      </c>
      <c r="AG61" s="134"/>
      <c r="AH61" s="180" t="e">
        <f t="shared" si="20"/>
        <v>#DIV/0!</v>
      </c>
      <c r="AI61" s="180" t="e">
        <f t="shared" si="21"/>
        <v>#DIV/0!</v>
      </c>
      <c r="AJ61" s="35"/>
      <c r="AK61" s="35"/>
      <c r="AL61" s="35"/>
      <c r="AM61" s="60" t="e">
        <f t="shared" si="5"/>
        <v>#DIV/0!</v>
      </c>
      <c r="AN61" s="134"/>
      <c r="AO61" s="180" t="e">
        <f t="shared" si="22"/>
        <v>#DIV/0!</v>
      </c>
      <c r="AP61" s="180" t="e">
        <f t="shared" si="23"/>
        <v>#DIV/0!</v>
      </c>
      <c r="AQ61" s="134"/>
      <c r="AR61" s="35"/>
      <c r="AS61" s="35"/>
      <c r="AT61" s="35"/>
      <c r="AU61" s="60" t="e">
        <f t="shared" si="6"/>
        <v>#DIV/0!</v>
      </c>
      <c r="AV61" s="134"/>
      <c r="AW61" s="180" t="e">
        <f t="shared" si="24"/>
        <v>#DIV/0!</v>
      </c>
      <c r="AX61" s="180" t="e">
        <f t="shared" si="25"/>
        <v>#DIV/0!</v>
      </c>
      <c r="AY61" s="134"/>
      <c r="AZ61" s="184">
        <f t="shared" si="28"/>
        <v>0</v>
      </c>
      <c r="BA61" s="185">
        <f t="shared" si="29"/>
        <v>0</v>
      </c>
      <c r="BB61" s="185">
        <f t="shared" si="30"/>
        <v>0</v>
      </c>
      <c r="BC61" s="186" t="e">
        <f t="shared" si="10"/>
        <v>#DIV/0!</v>
      </c>
      <c r="BD61" s="187">
        <f t="shared" si="31"/>
        <v>0</v>
      </c>
      <c r="BE61" s="188" t="e">
        <f t="shared" si="26"/>
        <v>#DIV/0!</v>
      </c>
      <c r="BF61" s="189" t="e">
        <f t="shared" si="27"/>
        <v>#DIV/0!</v>
      </c>
      <c r="BG61" s="187">
        <f t="shared" si="32"/>
        <v>0</v>
      </c>
      <c r="BH61" s="187">
        <f t="shared" si="33"/>
        <v>0</v>
      </c>
    </row>
    <row r="62" spans="1:60" ht="15.75" hidden="1">
      <c r="A62" s="231">
        <v>43981</v>
      </c>
      <c r="B62" s="44" t="s">
        <v>35</v>
      </c>
      <c r="C62" s="35"/>
      <c r="D62" s="35"/>
      <c r="E62" s="35"/>
      <c r="F62" s="60" t="e">
        <f t="shared" si="0"/>
        <v>#DIV/0!</v>
      </c>
      <c r="G62" s="134"/>
      <c r="H62" s="144" t="e">
        <f t="shared" si="14"/>
        <v>#DIV/0!</v>
      </c>
      <c r="I62" s="35"/>
      <c r="J62" s="35"/>
      <c r="K62" s="35"/>
      <c r="L62" s="60" t="e">
        <f t="shared" si="1"/>
        <v>#DIV/0!</v>
      </c>
      <c r="M62" s="134"/>
      <c r="N62" s="180" t="e">
        <f t="shared" si="15"/>
        <v>#DIV/0!</v>
      </c>
      <c r="O62" s="35"/>
      <c r="P62" s="35"/>
      <c r="Q62" s="35"/>
      <c r="R62" s="60" t="e">
        <f t="shared" si="2"/>
        <v>#DIV/0!</v>
      </c>
      <c r="S62" s="134"/>
      <c r="T62" s="180" t="e">
        <f t="shared" si="16"/>
        <v>#DIV/0!</v>
      </c>
      <c r="U62" s="180" t="e">
        <f t="shared" si="17"/>
        <v>#DIV/0!</v>
      </c>
      <c r="V62" s="35"/>
      <c r="W62" s="35"/>
      <c r="X62" s="35"/>
      <c r="Y62" s="60" t="e">
        <f t="shared" si="3"/>
        <v>#DIV/0!</v>
      </c>
      <c r="Z62" s="134"/>
      <c r="AA62" s="180" t="e">
        <f t="shared" si="18"/>
        <v>#DIV/0!</v>
      </c>
      <c r="AB62" s="180" t="e">
        <f t="shared" si="19"/>
        <v>#DIV/0!</v>
      </c>
      <c r="AC62" s="35"/>
      <c r="AD62" s="35"/>
      <c r="AE62" s="35"/>
      <c r="AF62" s="60" t="e">
        <f t="shared" si="4"/>
        <v>#DIV/0!</v>
      </c>
      <c r="AG62" s="134"/>
      <c r="AH62" s="180" t="e">
        <f t="shared" si="20"/>
        <v>#DIV/0!</v>
      </c>
      <c r="AI62" s="180" t="e">
        <f t="shared" si="21"/>
        <v>#DIV/0!</v>
      </c>
      <c r="AJ62" s="35"/>
      <c r="AK62" s="35"/>
      <c r="AL62" s="35"/>
      <c r="AM62" s="60" t="e">
        <f t="shared" si="5"/>
        <v>#DIV/0!</v>
      </c>
      <c r="AN62" s="134"/>
      <c r="AO62" s="180" t="e">
        <f t="shared" si="22"/>
        <v>#DIV/0!</v>
      </c>
      <c r="AP62" s="180" t="e">
        <f t="shared" si="23"/>
        <v>#DIV/0!</v>
      </c>
      <c r="AQ62" s="134"/>
      <c r="AR62" s="35"/>
      <c r="AS62" s="35"/>
      <c r="AT62" s="35"/>
      <c r="AU62" s="60" t="e">
        <f t="shared" si="6"/>
        <v>#DIV/0!</v>
      </c>
      <c r="AV62" s="134"/>
      <c r="AW62" s="180" t="e">
        <f t="shared" si="24"/>
        <v>#DIV/0!</v>
      </c>
      <c r="AX62" s="180" t="e">
        <f t="shared" si="25"/>
        <v>#DIV/0!</v>
      </c>
      <c r="AY62" s="134"/>
      <c r="AZ62" s="184">
        <f t="shared" si="28"/>
        <v>0</v>
      </c>
      <c r="BA62" s="185">
        <f t="shared" si="29"/>
        <v>0</v>
      </c>
      <c r="BB62" s="185">
        <f t="shared" si="30"/>
        <v>0</v>
      </c>
      <c r="BC62" s="186" t="e">
        <f t="shared" si="10"/>
        <v>#DIV/0!</v>
      </c>
      <c r="BD62" s="187">
        <f t="shared" si="31"/>
        <v>0</v>
      </c>
      <c r="BE62" s="188" t="e">
        <f t="shared" si="26"/>
        <v>#DIV/0!</v>
      </c>
      <c r="BF62" s="189" t="e">
        <f t="shared" si="27"/>
        <v>#DIV/0!</v>
      </c>
      <c r="BG62" s="187">
        <f t="shared" si="32"/>
        <v>0</v>
      </c>
      <c r="BH62" s="187">
        <f t="shared" si="33"/>
        <v>0</v>
      </c>
    </row>
    <row r="63" spans="1:60" ht="15.75" hidden="1">
      <c r="A63" s="231">
        <v>43982</v>
      </c>
      <c r="B63" s="44" t="s">
        <v>36</v>
      </c>
      <c r="C63" s="35"/>
      <c r="D63" s="35"/>
      <c r="E63" s="35"/>
      <c r="F63" s="60" t="e">
        <f t="shared" si="0"/>
        <v>#DIV/0!</v>
      </c>
      <c r="G63" s="134"/>
      <c r="H63" s="144" t="e">
        <f t="shared" si="14"/>
        <v>#DIV/0!</v>
      </c>
      <c r="I63" s="35"/>
      <c r="J63" s="35"/>
      <c r="K63" s="35"/>
      <c r="L63" s="60" t="e">
        <f t="shared" si="1"/>
        <v>#DIV/0!</v>
      </c>
      <c r="M63" s="134"/>
      <c r="N63" s="180" t="e">
        <f t="shared" si="15"/>
        <v>#DIV/0!</v>
      </c>
      <c r="O63" s="35"/>
      <c r="P63" s="35"/>
      <c r="Q63" s="35"/>
      <c r="R63" s="60" t="e">
        <f t="shared" si="2"/>
        <v>#DIV/0!</v>
      </c>
      <c r="S63" s="134"/>
      <c r="T63" s="180" t="e">
        <f t="shared" si="16"/>
        <v>#DIV/0!</v>
      </c>
      <c r="U63" s="180" t="e">
        <f t="shared" si="17"/>
        <v>#DIV/0!</v>
      </c>
      <c r="V63" s="35"/>
      <c r="W63" s="35"/>
      <c r="X63" s="35"/>
      <c r="Y63" s="60" t="e">
        <f t="shared" si="3"/>
        <v>#DIV/0!</v>
      </c>
      <c r="Z63" s="134"/>
      <c r="AA63" s="180" t="e">
        <f t="shared" si="18"/>
        <v>#DIV/0!</v>
      </c>
      <c r="AB63" s="180" t="e">
        <f t="shared" si="19"/>
        <v>#DIV/0!</v>
      </c>
      <c r="AC63" s="35"/>
      <c r="AD63" s="35"/>
      <c r="AE63" s="35"/>
      <c r="AF63" s="60" t="e">
        <f t="shared" si="4"/>
        <v>#DIV/0!</v>
      </c>
      <c r="AG63" s="134"/>
      <c r="AH63" s="180" t="e">
        <f t="shared" si="20"/>
        <v>#DIV/0!</v>
      </c>
      <c r="AI63" s="180" t="e">
        <f t="shared" si="21"/>
        <v>#DIV/0!</v>
      </c>
      <c r="AJ63" s="35"/>
      <c r="AK63" s="35"/>
      <c r="AL63" s="35"/>
      <c r="AM63" s="60" t="e">
        <f t="shared" si="5"/>
        <v>#DIV/0!</v>
      </c>
      <c r="AN63" s="134"/>
      <c r="AO63" s="180" t="e">
        <f t="shared" si="22"/>
        <v>#DIV/0!</v>
      </c>
      <c r="AP63" s="180" t="e">
        <f t="shared" si="23"/>
        <v>#DIV/0!</v>
      </c>
      <c r="AQ63" s="134"/>
      <c r="AR63" s="35"/>
      <c r="AS63" s="35"/>
      <c r="AT63" s="35"/>
      <c r="AU63" s="60" t="e">
        <f t="shared" si="6"/>
        <v>#DIV/0!</v>
      </c>
      <c r="AV63" s="134"/>
      <c r="AW63" s="180" t="e">
        <f t="shared" si="24"/>
        <v>#DIV/0!</v>
      </c>
      <c r="AX63" s="180" t="e">
        <f t="shared" si="25"/>
        <v>#DIV/0!</v>
      </c>
      <c r="AY63" s="134"/>
      <c r="AZ63" s="184">
        <f t="shared" si="28"/>
        <v>0</v>
      </c>
      <c r="BA63" s="185">
        <f t="shared" si="29"/>
        <v>0</v>
      </c>
      <c r="BB63" s="185">
        <f t="shared" si="30"/>
        <v>0</v>
      </c>
      <c r="BC63" s="186" t="e">
        <f t="shared" si="10"/>
        <v>#DIV/0!</v>
      </c>
      <c r="BD63" s="187">
        <f t="shared" si="31"/>
        <v>0</v>
      </c>
      <c r="BE63" s="188" t="e">
        <f t="shared" si="26"/>
        <v>#DIV/0!</v>
      </c>
      <c r="BF63" s="189" t="e">
        <f t="shared" si="27"/>
        <v>#DIV/0!</v>
      </c>
      <c r="BG63" s="187">
        <f t="shared" si="32"/>
        <v>0</v>
      </c>
      <c r="BH63" s="187">
        <f t="shared" si="33"/>
        <v>0</v>
      </c>
    </row>
    <row r="64" spans="1:60" ht="15.75" hidden="1">
      <c r="A64" s="231">
        <v>43983</v>
      </c>
      <c r="B64" s="44" t="s">
        <v>37</v>
      </c>
      <c r="C64" s="35"/>
      <c r="D64" s="35"/>
      <c r="E64" s="35"/>
      <c r="F64" s="60" t="e">
        <f t="shared" si="0"/>
        <v>#DIV/0!</v>
      </c>
      <c r="G64" s="134"/>
      <c r="H64" s="144" t="e">
        <f t="shared" si="14"/>
        <v>#DIV/0!</v>
      </c>
      <c r="I64" s="35"/>
      <c r="J64" s="35"/>
      <c r="K64" s="35"/>
      <c r="L64" s="60" t="e">
        <f t="shared" si="1"/>
        <v>#DIV/0!</v>
      </c>
      <c r="M64" s="134"/>
      <c r="N64" s="180" t="e">
        <f t="shared" si="15"/>
        <v>#DIV/0!</v>
      </c>
      <c r="O64" s="35"/>
      <c r="P64" s="35"/>
      <c r="Q64" s="35"/>
      <c r="R64" s="60" t="e">
        <f t="shared" si="2"/>
        <v>#DIV/0!</v>
      </c>
      <c r="S64" s="134"/>
      <c r="T64" s="180" t="e">
        <f t="shared" si="16"/>
        <v>#DIV/0!</v>
      </c>
      <c r="U64" s="180" t="e">
        <f t="shared" si="17"/>
        <v>#DIV/0!</v>
      </c>
      <c r="V64" s="35"/>
      <c r="W64" s="35"/>
      <c r="X64" s="35"/>
      <c r="Y64" s="60" t="e">
        <f t="shared" si="3"/>
        <v>#DIV/0!</v>
      </c>
      <c r="Z64" s="134"/>
      <c r="AA64" s="180" t="e">
        <f t="shared" si="18"/>
        <v>#DIV/0!</v>
      </c>
      <c r="AB64" s="180" t="e">
        <f t="shared" si="19"/>
        <v>#DIV/0!</v>
      </c>
      <c r="AC64" s="35"/>
      <c r="AD64" s="35"/>
      <c r="AE64" s="35"/>
      <c r="AF64" s="60" t="e">
        <f t="shared" si="4"/>
        <v>#DIV/0!</v>
      </c>
      <c r="AG64" s="134"/>
      <c r="AH64" s="180" t="e">
        <f t="shared" si="20"/>
        <v>#DIV/0!</v>
      </c>
      <c r="AI64" s="180" t="e">
        <f t="shared" si="21"/>
        <v>#DIV/0!</v>
      </c>
      <c r="AJ64" s="35"/>
      <c r="AK64" s="35"/>
      <c r="AL64" s="35"/>
      <c r="AM64" s="60" t="e">
        <f t="shared" si="5"/>
        <v>#DIV/0!</v>
      </c>
      <c r="AN64" s="134"/>
      <c r="AO64" s="180" t="e">
        <f t="shared" si="22"/>
        <v>#DIV/0!</v>
      </c>
      <c r="AP64" s="180" t="e">
        <f t="shared" si="23"/>
        <v>#DIV/0!</v>
      </c>
      <c r="AQ64" s="134"/>
      <c r="AR64" s="35"/>
      <c r="AS64" s="35"/>
      <c r="AT64" s="35"/>
      <c r="AU64" s="60" t="e">
        <f t="shared" si="6"/>
        <v>#DIV/0!</v>
      </c>
      <c r="AV64" s="134"/>
      <c r="AW64" s="180" t="e">
        <f t="shared" si="24"/>
        <v>#DIV/0!</v>
      </c>
      <c r="AX64" s="180" t="e">
        <f t="shared" si="25"/>
        <v>#DIV/0!</v>
      </c>
      <c r="AY64" s="134"/>
      <c r="AZ64" s="184">
        <f t="shared" si="28"/>
        <v>0</v>
      </c>
      <c r="BA64" s="185">
        <f t="shared" si="29"/>
        <v>0</v>
      </c>
      <c r="BB64" s="185">
        <f t="shared" si="30"/>
        <v>0</v>
      </c>
      <c r="BC64" s="186" t="e">
        <f t="shared" si="10"/>
        <v>#DIV/0!</v>
      </c>
      <c r="BD64" s="187">
        <f t="shared" si="31"/>
        <v>0</v>
      </c>
      <c r="BE64" s="188" t="e">
        <f t="shared" si="26"/>
        <v>#DIV/0!</v>
      </c>
      <c r="BF64" s="189" t="e">
        <f t="shared" si="27"/>
        <v>#DIV/0!</v>
      </c>
      <c r="BG64" s="187">
        <f t="shared" si="32"/>
        <v>0</v>
      </c>
      <c r="BH64" s="187">
        <f t="shared" si="33"/>
        <v>0</v>
      </c>
    </row>
    <row r="65" spans="1:60" ht="15.75" hidden="1">
      <c r="A65" s="231">
        <v>43984</v>
      </c>
      <c r="B65" s="44" t="s">
        <v>38</v>
      </c>
      <c r="C65" s="35"/>
      <c r="D65" s="35"/>
      <c r="E65" s="35"/>
      <c r="F65" s="60" t="e">
        <f t="shared" si="0"/>
        <v>#DIV/0!</v>
      </c>
      <c r="G65" s="134"/>
      <c r="H65" s="144" t="e">
        <f t="shared" si="14"/>
        <v>#DIV/0!</v>
      </c>
      <c r="I65" s="35"/>
      <c r="J65" s="35"/>
      <c r="K65" s="35"/>
      <c r="L65" s="60" t="e">
        <f t="shared" si="1"/>
        <v>#DIV/0!</v>
      </c>
      <c r="M65" s="134"/>
      <c r="N65" s="180" t="e">
        <f t="shared" si="15"/>
        <v>#DIV/0!</v>
      </c>
      <c r="O65" s="35"/>
      <c r="P65" s="35"/>
      <c r="Q65" s="35"/>
      <c r="R65" s="60" t="e">
        <f t="shared" si="2"/>
        <v>#DIV/0!</v>
      </c>
      <c r="S65" s="134"/>
      <c r="T65" s="180" t="e">
        <f t="shared" si="16"/>
        <v>#DIV/0!</v>
      </c>
      <c r="U65" s="180" t="e">
        <f t="shared" si="17"/>
        <v>#DIV/0!</v>
      </c>
      <c r="V65" s="35"/>
      <c r="W65" s="35"/>
      <c r="X65" s="35"/>
      <c r="Y65" s="60" t="e">
        <f t="shared" si="3"/>
        <v>#DIV/0!</v>
      </c>
      <c r="Z65" s="134"/>
      <c r="AA65" s="180" t="e">
        <f t="shared" si="18"/>
        <v>#DIV/0!</v>
      </c>
      <c r="AB65" s="180" t="e">
        <f t="shared" si="19"/>
        <v>#DIV/0!</v>
      </c>
      <c r="AC65" s="35"/>
      <c r="AD65" s="35"/>
      <c r="AE65" s="35"/>
      <c r="AF65" s="60" t="e">
        <f t="shared" si="4"/>
        <v>#DIV/0!</v>
      </c>
      <c r="AG65" s="134"/>
      <c r="AH65" s="180" t="e">
        <f t="shared" si="20"/>
        <v>#DIV/0!</v>
      </c>
      <c r="AI65" s="180" t="e">
        <f t="shared" si="21"/>
        <v>#DIV/0!</v>
      </c>
      <c r="AJ65" s="35"/>
      <c r="AK65" s="35"/>
      <c r="AL65" s="35"/>
      <c r="AM65" s="60" t="e">
        <f t="shared" si="5"/>
        <v>#DIV/0!</v>
      </c>
      <c r="AN65" s="134"/>
      <c r="AO65" s="180" t="e">
        <f t="shared" si="22"/>
        <v>#DIV/0!</v>
      </c>
      <c r="AP65" s="180" t="e">
        <f t="shared" si="23"/>
        <v>#DIV/0!</v>
      </c>
      <c r="AQ65" s="134"/>
      <c r="AR65" s="35"/>
      <c r="AS65" s="35"/>
      <c r="AT65" s="35"/>
      <c r="AU65" s="60" t="e">
        <f t="shared" si="6"/>
        <v>#DIV/0!</v>
      </c>
      <c r="AV65" s="134"/>
      <c r="AW65" s="180" t="e">
        <f t="shared" si="24"/>
        <v>#DIV/0!</v>
      </c>
      <c r="AX65" s="180" t="e">
        <f t="shared" si="25"/>
        <v>#DIV/0!</v>
      </c>
      <c r="AY65" s="134"/>
      <c r="AZ65" s="184">
        <f t="shared" si="28"/>
        <v>0</v>
      </c>
      <c r="BA65" s="185">
        <f t="shared" si="29"/>
        <v>0</v>
      </c>
      <c r="BB65" s="185">
        <f t="shared" si="30"/>
        <v>0</v>
      </c>
      <c r="BC65" s="186" t="e">
        <f t="shared" si="10"/>
        <v>#DIV/0!</v>
      </c>
      <c r="BD65" s="187">
        <f t="shared" si="31"/>
        <v>0</v>
      </c>
      <c r="BE65" s="188" t="e">
        <f t="shared" si="26"/>
        <v>#DIV/0!</v>
      </c>
      <c r="BF65" s="189" t="e">
        <f t="shared" si="27"/>
        <v>#DIV/0!</v>
      </c>
      <c r="BG65" s="187">
        <f t="shared" si="32"/>
        <v>0</v>
      </c>
      <c r="BH65" s="187">
        <f t="shared" si="33"/>
        <v>0</v>
      </c>
    </row>
    <row r="66" spans="1:60" ht="15.75" hidden="1">
      <c r="A66" s="231">
        <v>43985</v>
      </c>
      <c r="B66" s="44" t="s">
        <v>39</v>
      </c>
      <c r="C66" s="35"/>
      <c r="D66" s="35"/>
      <c r="E66" s="35"/>
      <c r="F66" s="60" t="e">
        <f t="shared" si="0"/>
        <v>#DIV/0!</v>
      </c>
      <c r="G66" s="134"/>
      <c r="H66" s="144" t="e">
        <f t="shared" si="14"/>
        <v>#DIV/0!</v>
      </c>
      <c r="I66" s="35"/>
      <c r="J66" s="35"/>
      <c r="K66" s="35"/>
      <c r="L66" s="60" t="e">
        <f t="shared" si="1"/>
        <v>#DIV/0!</v>
      </c>
      <c r="M66" s="134"/>
      <c r="N66" s="180" t="e">
        <f t="shared" si="15"/>
        <v>#DIV/0!</v>
      </c>
      <c r="O66" s="35"/>
      <c r="P66" s="35"/>
      <c r="Q66" s="35"/>
      <c r="R66" s="60" t="e">
        <f t="shared" si="2"/>
        <v>#DIV/0!</v>
      </c>
      <c r="S66" s="134"/>
      <c r="T66" s="180" t="e">
        <f t="shared" si="16"/>
        <v>#DIV/0!</v>
      </c>
      <c r="U66" s="180" t="e">
        <f t="shared" si="17"/>
        <v>#DIV/0!</v>
      </c>
      <c r="V66" s="35"/>
      <c r="W66" s="35"/>
      <c r="X66" s="35"/>
      <c r="Y66" s="60" t="e">
        <f t="shared" si="3"/>
        <v>#DIV/0!</v>
      </c>
      <c r="Z66" s="134"/>
      <c r="AA66" s="180" t="e">
        <f t="shared" si="18"/>
        <v>#DIV/0!</v>
      </c>
      <c r="AB66" s="180" t="e">
        <f t="shared" si="19"/>
        <v>#DIV/0!</v>
      </c>
      <c r="AC66" s="35"/>
      <c r="AD66" s="35"/>
      <c r="AE66" s="35"/>
      <c r="AF66" s="60" t="e">
        <f t="shared" si="4"/>
        <v>#DIV/0!</v>
      </c>
      <c r="AG66" s="134"/>
      <c r="AH66" s="180" t="e">
        <f t="shared" si="20"/>
        <v>#DIV/0!</v>
      </c>
      <c r="AI66" s="180" t="e">
        <f t="shared" si="21"/>
        <v>#DIV/0!</v>
      </c>
      <c r="AJ66" s="35"/>
      <c r="AK66" s="35"/>
      <c r="AL66" s="35"/>
      <c r="AM66" s="60" t="e">
        <f t="shared" si="5"/>
        <v>#DIV/0!</v>
      </c>
      <c r="AN66" s="134"/>
      <c r="AO66" s="180" t="e">
        <f t="shared" si="22"/>
        <v>#DIV/0!</v>
      </c>
      <c r="AP66" s="180" t="e">
        <f t="shared" si="23"/>
        <v>#DIV/0!</v>
      </c>
      <c r="AQ66" s="134"/>
      <c r="AR66" s="35"/>
      <c r="AS66" s="35"/>
      <c r="AT66" s="35"/>
      <c r="AU66" s="60" t="e">
        <f t="shared" si="6"/>
        <v>#DIV/0!</v>
      </c>
      <c r="AV66" s="134"/>
      <c r="AW66" s="180" t="e">
        <f t="shared" si="24"/>
        <v>#DIV/0!</v>
      </c>
      <c r="AX66" s="180" t="e">
        <f t="shared" si="25"/>
        <v>#DIV/0!</v>
      </c>
      <c r="AY66" s="134"/>
      <c r="AZ66" s="184">
        <f t="shared" si="28"/>
        <v>0</v>
      </c>
      <c r="BA66" s="185">
        <f t="shared" si="29"/>
        <v>0</v>
      </c>
      <c r="BB66" s="185">
        <f t="shared" si="30"/>
        <v>0</v>
      </c>
      <c r="BC66" s="186" t="e">
        <f t="shared" si="10"/>
        <v>#DIV/0!</v>
      </c>
      <c r="BD66" s="187">
        <f t="shared" si="31"/>
        <v>0</v>
      </c>
      <c r="BE66" s="188" t="e">
        <f t="shared" si="26"/>
        <v>#DIV/0!</v>
      </c>
      <c r="BF66" s="189" t="e">
        <f t="shared" si="27"/>
        <v>#DIV/0!</v>
      </c>
      <c r="BG66" s="187">
        <f t="shared" si="32"/>
        <v>0</v>
      </c>
      <c r="BH66" s="187">
        <f t="shared" si="33"/>
        <v>0</v>
      </c>
    </row>
    <row r="67" spans="1:60" ht="15.75" hidden="1">
      <c r="A67" s="231">
        <v>43986</v>
      </c>
      <c r="B67" s="44" t="s">
        <v>33</v>
      </c>
      <c r="C67" s="35"/>
      <c r="D67" s="35"/>
      <c r="E67" s="35"/>
      <c r="F67" s="60" t="e">
        <f t="shared" si="0"/>
        <v>#DIV/0!</v>
      </c>
      <c r="G67" s="134"/>
      <c r="H67" s="144" t="e">
        <f t="shared" si="14"/>
        <v>#DIV/0!</v>
      </c>
      <c r="I67" s="35"/>
      <c r="J67" s="35"/>
      <c r="K67" s="35"/>
      <c r="L67" s="60" t="e">
        <f t="shared" si="1"/>
        <v>#DIV/0!</v>
      </c>
      <c r="M67" s="134"/>
      <c r="N67" s="180" t="e">
        <f t="shared" si="15"/>
        <v>#DIV/0!</v>
      </c>
      <c r="O67" s="35"/>
      <c r="P67" s="35"/>
      <c r="Q67" s="35"/>
      <c r="R67" s="60" t="e">
        <f t="shared" si="2"/>
        <v>#DIV/0!</v>
      </c>
      <c r="S67" s="134"/>
      <c r="T67" s="180" t="e">
        <f t="shared" si="16"/>
        <v>#DIV/0!</v>
      </c>
      <c r="U67" s="180" t="e">
        <f t="shared" si="17"/>
        <v>#DIV/0!</v>
      </c>
      <c r="V67" s="35"/>
      <c r="W67" s="35"/>
      <c r="X67" s="35"/>
      <c r="Y67" s="60" t="e">
        <f t="shared" si="3"/>
        <v>#DIV/0!</v>
      </c>
      <c r="Z67" s="134"/>
      <c r="AA67" s="180" t="e">
        <f t="shared" si="18"/>
        <v>#DIV/0!</v>
      </c>
      <c r="AB67" s="180" t="e">
        <f t="shared" si="19"/>
        <v>#DIV/0!</v>
      </c>
      <c r="AC67" s="35"/>
      <c r="AD67" s="35"/>
      <c r="AE67" s="35"/>
      <c r="AF67" s="60" t="e">
        <f t="shared" si="4"/>
        <v>#DIV/0!</v>
      </c>
      <c r="AG67" s="134"/>
      <c r="AH67" s="180" t="e">
        <f t="shared" si="20"/>
        <v>#DIV/0!</v>
      </c>
      <c r="AI67" s="180" t="e">
        <f t="shared" si="21"/>
        <v>#DIV/0!</v>
      </c>
      <c r="AJ67" s="35"/>
      <c r="AK67" s="35"/>
      <c r="AL67" s="35"/>
      <c r="AM67" s="60" t="e">
        <f t="shared" si="5"/>
        <v>#DIV/0!</v>
      </c>
      <c r="AN67" s="134"/>
      <c r="AO67" s="180" t="e">
        <f t="shared" si="22"/>
        <v>#DIV/0!</v>
      </c>
      <c r="AP67" s="180" t="e">
        <f t="shared" si="23"/>
        <v>#DIV/0!</v>
      </c>
      <c r="AQ67" s="134"/>
      <c r="AR67" s="35"/>
      <c r="AS67" s="35"/>
      <c r="AT67" s="35"/>
      <c r="AU67" s="60" t="e">
        <f t="shared" si="6"/>
        <v>#DIV/0!</v>
      </c>
      <c r="AV67" s="134"/>
      <c r="AW67" s="180" t="e">
        <f t="shared" si="24"/>
        <v>#DIV/0!</v>
      </c>
      <c r="AX67" s="180" t="e">
        <f t="shared" si="25"/>
        <v>#DIV/0!</v>
      </c>
      <c r="AY67" s="134"/>
      <c r="AZ67" s="184">
        <f t="shared" si="28"/>
        <v>0</v>
      </c>
      <c r="BA67" s="185">
        <f t="shared" si="29"/>
        <v>0</v>
      </c>
      <c r="BB67" s="185">
        <f t="shared" si="30"/>
        <v>0</v>
      </c>
      <c r="BC67" s="186" t="e">
        <f t="shared" si="10"/>
        <v>#DIV/0!</v>
      </c>
      <c r="BD67" s="187">
        <f t="shared" si="31"/>
        <v>0</v>
      </c>
      <c r="BE67" s="188" t="e">
        <f t="shared" si="26"/>
        <v>#DIV/0!</v>
      </c>
      <c r="BF67" s="189" t="e">
        <f t="shared" si="27"/>
        <v>#DIV/0!</v>
      </c>
      <c r="BG67" s="187">
        <f t="shared" si="32"/>
        <v>0</v>
      </c>
      <c r="BH67" s="187">
        <f t="shared" si="33"/>
        <v>0</v>
      </c>
    </row>
    <row r="68" spans="1:60" ht="15.75" hidden="1">
      <c r="A68" s="231">
        <v>43987</v>
      </c>
      <c r="B68" s="44" t="s">
        <v>34</v>
      </c>
      <c r="C68" s="35"/>
      <c r="D68" s="35"/>
      <c r="E68" s="35"/>
      <c r="F68" s="60" t="e">
        <f t="shared" si="0"/>
        <v>#DIV/0!</v>
      </c>
      <c r="G68" s="134"/>
      <c r="H68" s="144" t="e">
        <f t="shared" si="14"/>
        <v>#DIV/0!</v>
      </c>
      <c r="I68" s="35"/>
      <c r="J68" s="35"/>
      <c r="K68" s="35"/>
      <c r="L68" s="60" t="e">
        <f t="shared" si="1"/>
        <v>#DIV/0!</v>
      </c>
      <c r="M68" s="134"/>
      <c r="N68" s="180" t="e">
        <f t="shared" si="15"/>
        <v>#DIV/0!</v>
      </c>
      <c r="O68" s="35"/>
      <c r="P68" s="35"/>
      <c r="Q68" s="35"/>
      <c r="R68" s="60" t="e">
        <f t="shared" si="2"/>
        <v>#DIV/0!</v>
      </c>
      <c r="S68" s="134"/>
      <c r="T68" s="180" t="e">
        <f t="shared" si="16"/>
        <v>#DIV/0!</v>
      </c>
      <c r="U68" s="180" t="e">
        <f t="shared" si="17"/>
        <v>#DIV/0!</v>
      </c>
      <c r="V68" s="35"/>
      <c r="W68" s="35"/>
      <c r="X68" s="35"/>
      <c r="Y68" s="60" t="e">
        <f t="shared" si="3"/>
        <v>#DIV/0!</v>
      </c>
      <c r="Z68" s="134"/>
      <c r="AA68" s="180" t="e">
        <f t="shared" si="18"/>
        <v>#DIV/0!</v>
      </c>
      <c r="AB68" s="180" t="e">
        <f t="shared" si="19"/>
        <v>#DIV/0!</v>
      </c>
      <c r="AC68" s="35"/>
      <c r="AD68" s="35"/>
      <c r="AE68" s="35"/>
      <c r="AF68" s="60" t="e">
        <f t="shared" si="4"/>
        <v>#DIV/0!</v>
      </c>
      <c r="AG68" s="134"/>
      <c r="AH68" s="180" t="e">
        <f t="shared" si="20"/>
        <v>#DIV/0!</v>
      </c>
      <c r="AI68" s="180" t="e">
        <f t="shared" si="21"/>
        <v>#DIV/0!</v>
      </c>
      <c r="AJ68" s="35"/>
      <c r="AK68" s="35"/>
      <c r="AL68" s="35"/>
      <c r="AM68" s="60" t="e">
        <f t="shared" si="5"/>
        <v>#DIV/0!</v>
      </c>
      <c r="AN68" s="134"/>
      <c r="AO68" s="180" t="e">
        <f t="shared" si="22"/>
        <v>#DIV/0!</v>
      </c>
      <c r="AP68" s="180" t="e">
        <f t="shared" si="23"/>
        <v>#DIV/0!</v>
      </c>
      <c r="AQ68" s="134"/>
      <c r="AR68" s="35"/>
      <c r="AS68" s="35"/>
      <c r="AT68" s="35"/>
      <c r="AU68" s="60" t="e">
        <f t="shared" si="6"/>
        <v>#DIV/0!</v>
      </c>
      <c r="AV68" s="134"/>
      <c r="AW68" s="180" t="e">
        <f t="shared" si="24"/>
        <v>#DIV/0!</v>
      </c>
      <c r="AX68" s="180" t="e">
        <f t="shared" si="25"/>
        <v>#DIV/0!</v>
      </c>
      <c r="AY68" s="134"/>
      <c r="AZ68" s="184">
        <f t="shared" si="28"/>
        <v>0</v>
      </c>
      <c r="BA68" s="185">
        <f t="shared" si="29"/>
        <v>0</v>
      </c>
      <c r="BB68" s="185">
        <f t="shared" si="30"/>
        <v>0</v>
      </c>
      <c r="BC68" s="186" t="e">
        <f t="shared" si="10"/>
        <v>#DIV/0!</v>
      </c>
      <c r="BD68" s="187">
        <f t="shared" si="31"/>
        <v>0</v>
      </c>
      <c r="BE68" s="188" t="e">
        <f t="shared" si="26"/>
        <v>#DIV/0!</v>
      </c>
      <c r="BF68" s="189" t="e">
        <f t="shared" si="27"/>
        <v>#DIV/0!</v>
      </c>
      <c r="BG68" s="187">
        <f t="shared" si="32"/>
        <v>0</v>
      </c>
      <c r="BH68" s="187">
        <f t="shared" si="33"/>
        <v>0</v>
      </c>
    </row>
    <row r="69" spans="1:60" ht="15.75" hidden="1">
      <c r="A69" s="231">
        <v>43988</v>
      </c>
      <c r="B69" s="44" t="s">
        <v>35</v>
      </c>
      <c r="C69" s="35"/>
      <c r="D69" s="35"/>
      <c r="E69" s="35"/>
      <c r="F69" s="60" t="e">
        <f t="shared" si="0"/>
        <v>#DIV/0!</v>
      </c>
      <c r="G69" s="134"/>
      <c r="H69" s="144" t="e">
        <f t="shared" si="14"/>
        <v>#DIV/0!</v>
      </c>
      <c r="I69" s="35"/>
      <c r="J69" s="35"/>
      <c r="K69" s="35"/>
      <c r="L69" s="60" t="e">
        <f t="shared" si="1"/>
        <v>#DIV/0!</v>
      </c>
      <c r="M69" s="134"/>
      <c r="N69" s="180" t="e">
        <f t="shared" si="15"/>
        <v>#DIV/0!</v>
      </c>
      <c r="O69" s="35"/>
      <c r="P69" s="35"/>
      <c r="Q69" s="35"/>
      <c r="R69" s="60" t="e">
        <f t="shared" si="2"/>
        <v>#DIV/0!</v>
      </c>
      <c r="S69" s="134"/>
      <c r="T69" s="180" t="e">
        <f t="shared" si="16"/>
        <v>#DIV/0!</v>
      </c>
      <c r="U69" s="180" t="e">
        <f t="shared" si="17"/>
        <v>#DIV/0!</v>
      </c>
      <c r="V69" s="35"/>
      <c r="W69" s="35"/>
      <c r="X69" s="35"/>
      <c r="Y69" s="60" t="e">
        <f t="shared" si="3"/>
        <v>#DIV/0!</v>
      </c>
      <c r="Z69" s="134"/>
      <c r="AA69" s="180" t="e">
        <f t="shared" si="18"/>
        <v>#DIV/0!</v>
      </c>
      <c r="AB69" s="180" t="e">
        <f t="shared" si="19"/>
        <v>#DIV/0!</v>
      </c>
      <c r="AC69" s="35"/>
      <c r="AD69" s="35"/>
      <c r="AE69" s="35"/>
      <c r="AF69" s="60" t="e">
        <f t="shared" si="4"/>
        <v>#DIV/0!</v>
      </c>
      <c r="AG69" s="134"/>
      <c r="AH69" s="180" t="e">
        <f t="shared" si="20"/>
        <v>#DIV/0!</v>
      </c>
      <c r="AI69" s="180" t="e">
        <f t="shared" si="21"/>
        <v>#DIV/0!</v>
      </c>
      <c r="AJ69" s="35"/>
      <c r="AK69" s="35"/>
      <c r="AL69" s="35"/>
      <c r="AM69" s="60" t="e">
        <f t="shared" si="5"/>
        <v>#DIV/0!</v>
      </c>
      <c r="AN69" s="134"/>
      <c r="AO69" s="180" t="e">
        <f t="shared" si="22"/>
        <v>#DIV/0!</v>
      </c>
      <c r="AP69" s="180" t="e">
        <f t="shared" si="23"/>
        <v>#DIV/0!</v>
      </c>
      <c r="AQ69" s="134"/>
      <c r="AR69" s="35"/>
      <c r="AS69" s="35"/>
      <c r="AT69" s="35"/>
      <c r="AU69" s="60" t="e">
        <f t="shared" si="6"/>
        <v>#DIV/0!</v>
      </c>
      <c r="AV69" s="134"/>
      <c r="AW69" s="180" t="e">
        <f t="shared" si="24"/>
        <v>#DIV/0!</v>
      </c>
      <c r="AX69" s="180" t="e">
        <f t="shared" si="25"/>
        <v>#DIV/0!</v>
      </c>
      <c r="AY69" s="134"/>
      <c r="AZ69" s="184">
        <f t="shared" si="28"/>
        <v>0</v>
      </c>
      <c r="BA69" s="185">
        <f t="shared" si="29"/>
        <v>0</v>
      </c>
      <c r="BB69" s="185">
        <f t="shared" si="30"/>
        <v>0</v>
      </c>
      <c r="BC69" s="186" t="e">
        <f t="shared" si="10"/>
        <v>#DIV/0!</v>
      </c>
      <c r="BD69" s="187">
        <f t="shared" si="31"/>
        <v>0</v>
      </c>
      <c r="BE69" s="188" t="e">
        <f t="shared" si="26"/>
        <v>#DIV/0!</v>
      </c>
      <c r="BF69" s="189" t="e">
        <f t="shared" si="27"/>
        <v>#DIV/0!</v>
      </c>
      <c r="BG69" s="187">
        <f t="shared" si="32"/>
        <v>0</v>
      </c>
      <c r="BH69" s="187">
        <f t="shared" si="33"/>
        <v>0</v>
      </c>
    </row>
    <row r="70" spans="1:60" ht="15.75" hidden="1">
      <c r="A70" s="231">
        <v>43989</v>
      </c>
      <c r="B70" s="44" t="s">
        <v>36</v>
      </c>
      <c r="C70" s="35"/>
      <c r="D70" s="35"/>
      <c r="E70" s="35"/>
      <c r="F70" s="60" t="e">
        <f t="shared" si="0"/>
        <v>#DIV/0!</v>
      </c>
      <c r="G70" s="134"/>
      <c r="H70" s="144" t="e">
        <f t="shared" si="14"/>
        <v>#DIV/0!</v>
      </c>
      <c r="I70" s="35"/>
      <c r="J70" s="35"/>
      <c r="K70" s="35"/>
      <c r="L70" s="60" t="e">
        <f t="shared" si="1"/>
        <v>#DIV/0!</v>
      </c>
      <c r="M70" s="134"/>
      <c r="N70" s="180" t="e">
        <f t="shared" si="15"/>
        <v>#DIV/0!</v>
      </c>
      <c r="O70" s="35"/>
      <c r="P70" s="35"/>
      <c r="Q70" s="35"/>
      <c r="R70" s="60" t="e">
        <f t="shared" si="2"/>
        <v>#DIV/0!</v>
      </c>
      <c r="S70" s="134"/>
      <c r="T70" s="180" t="e">
        <f t="shared" si="16"/>
        <v>#DIV/0!</v>
      </c>
      <c r="U70" s="180" t="e">
        <f t="shared" si="17"/>
        <v>#DIV/0!</v>
      </c>
      <c r="V70" s="35"/>
      <c r="W70" s="35"/>
      <c r="X70" s="35"/>
      <c r="Y70" s="60" t="e">
        <f t="shared" si="3"/>
        <v>#DIV/0!</v>
      </c>
      <c r="Z70" s="134"/>
      <c r="AA70" s="180" t="e">
        <f t="shared" si="18"/>
        <v>#DIV/0!</v>
      </c>
      <c r="AB70" s="180" t="e">
        <f t="shared" si="19"/>
        <v>#DIV/0!</v>
      </c>
      <c r="AC70" s="35"/>
      <c r="AD70" s="35"/>
      <c r="AE70" s="35"/>
      <c r="AF70" s="60" t="e">
        <f t="shared" si="4"/>
        <v>#DIV/0!</v>
      </c>
      <c r="AG70" s="134"/>
      <c r="AH70" s="180" t="e">
        <f t="shared" si="20"/>
        <v>#DIV/0!</v>
      </c>
      <c r="AI70" s="180" t="e">
        <f t="shared" si="21"/>
        <v>#DIV/0!</v>
      </c>
      <c r="AJ70" s="35"/>
      <c r="AK70" s="35"/>
      <c r="AL70" s="35"/>
      <c r="AM70" s="60" t="e">
        <f t="shared" si="5"/>
        <v>#DIV/0!</v>
      </c>
      <c r="AN70" s="134"/>
      <c r="AO70" s="180" t="e">
        <f t="shared" si="22"/>
        <v>#DIV/0!</v>
      </c>
      <c r="AP70" s="180" t="e">
        <f t="shared" si="23"/>
        <v>#DIV/0!</v>
      </c>
      <c r="AQ70" s="134"/>
      <c r="AR70" s="35"/>
      <c r="AS70" s="35"/>
      <c r="AT70" s="35"/>
      <c r="AU70" s="60" t="e">
        <f t="shared" si="6"/>
        <v>#DIV/0!</v>
      </c>
      <c r="AV70" s="134"/>
      <c r="AW70" s="180" t="e">
        <f t="shared" si="24"/>
        <v>#DIV/0!</v>
      </c>
      <c r="AX70" s="180" t="e">
        <f t="shared" si="25"/>
        <v>#DIV/0!</v>
      </c>
      <c r="AY70" s="134"/>
      <c r="AZ70" s="184">
        <f t="shared" si="28"/>
        <v>0</v>
      </c>
      <c r="BA70" s="185">
        <f t="shared" si="29"/>
        <v>0</v>
      </c>
      <c r="BB70" s="185">
        <f t="shared" si="30"/>
        <v>0</v>
      </c>
      <c r="BC70" s="186" t="e">
        <f t="shared" si="10"/>
        <v>#DIV/0!</v>
      </c>
      <c r="BD70" s="187">
        <f t="shared" si="31"/>
        <v>0</v>
      </c>
      <c r="BE70" s="188" t="e">
        <f t="shared" si="26"/>
        <v>#DIV/0!</v>
      </c>
      <c r="BF70" s="189" t="e">
        <f t="shared" si="27"/>
        <v>#DIV/0!</v>
      </c>
      <c r="BG70" s="187">
        <f t="shared" si="32"/>
        <v>0</v>
      </c>
      <c r="BH70" s="187">
        <f t="shared" si="33"/>
        <v>0</v>
      </c>
    </row>
    <row r="71" spans="1:60" ht="15.75" hidden="1">
      <c r="A71" s="231">
        <v>43990</v>
      </c>
      <c r="B71" s="44" t="s">
        <v>37</v>
      </c>
      <c r="C71" s="35"/>
      <c r="D71" s="35"/>
      <c r="E71" s="35"/>
      <c r="F71" s="60" t="e">
        <f t="shared" si="0"/>
        <v>#DIV/0!</v>
      </c>
      <c r="G71" s="134"/>
      <c r="H71" s="144" t="e">
        <f t="shared" si="14"/>
        <v>#DIV/0!</v>
      </c>
      <c r="I71" s="35"/>
      <c r="J71" s="35"/>
      <c r="K71" s="35"/>
      <c r="L71" s="60" t="e">
        <f t="shared" si="1"/>
        <v>#DIV/0!</v>
      </c>
      <c r="M71" s="134"/>
      <c r="N71" s="180" t="e">
        <f t="shared" si="15"/>
        <v>#DIV/0!</v>
      </c>
      <c r="O71" s="35"/>
      <c r="P71" s="35"/>
      <c r="Q71" s="35"/>
      <c r="R71" s="60" t="e">
        <f t="shared" si="2"/>
        <v>#DIV/0!</v>
      </c>
      <c r="S71" s="134"/>
      <c r="T71" s="180" t="e">
        <f t="shared" si="16"/>
        <v>#DIV/0!</v>
      </c>
      <c r="U71" s="180" t="e">
        <f t="shared" si="17"/>
        <v>#DIV/0!</v>
      </c>
      <c r="V71" s="35"/>
      <c r="W71" s="35"/>
      <c r="X71" s="35"/>
      <c r="Y71" s="60" t="e">
        <f t="shared" si="3"/>
        <v>#DIV/0!</v>
      </c>
      <c r="Z71" s="134"/>
      <c r="AA71" s="180" t="e">
        <f t="shared" si="18"/>
        <v>#DIV/0!</v>
      </c>
      <c r="AB71" s="180" t="e">
        <f t="shared" si="19"/>
        <v>#DIV/0!</v>
      </c>
      <c r="AC71" s="35"/>
      <c r="AD71" s="35"/>
      <c r="AE71" s="35"/>
      <c r="AF71" s="60" t="e">
        <f t="shared" si="4"/>
        <v>#DIV/0!</v>
      </c>
      <c r="AG71" s="134"/>
      <c r="AH71" s="180" t="e">
        <f t="shared" si="20"/>
        <v>#DIV/0!</v>
      </c>
      <c r="AI71" s="180" t="e">
        <f t="shared" si="21"/>
        <v>#DIV/0!</v>
      </c>
      <c r="AJ71" s="35"/>
      <c r="AK71" s="35"/>
      <c r="AL71" s="35"/>
      <c r="AM71" s="60" t="e">
        <f t="shared" si="5"/>
        <v>#DIV/0!</v>
      </c>
      <c r="AN71" s="134"/>
      <c r="AO71" s="180" t="e">
        <f t="shared" si="22"/>
        <v>#DIV/0!</v>
      </c>
      <c r="AP71" s="180" t="e">
        <f t="shared" si="23"/>
        <v>#DIV/0!</v>
      </c>
      <c r="AQ71" s="134"/>
      <c r="AR71" s="35"/>
      <c r="AS71" s="35"/>
      <c r="AT71" s="35"/>
      <c r="AU71" s="60" t="e">
        <f t="shared" si="6"/>
        <v>#DIV/0!</v>
      </c>
      <c r="AV71" s="134"/>
      <c r="AW71" s="180" t="e">
        <f t="shared" si="24"/>
        <v>#DIV/0!</v>
      </c>
      <c r="AX71" s="180" t="e">
        <f t="shared" si="25"/>
        <v>#DIV/0!</v>
      </c>
      <c r="AY71" s="134"/>
      <c r="AZ71" s="184">
        <f t="shared" si="28"/>
        <v>0</v>
      </c>
      <c r="BA71" s="185">
        <f t="shared" si="29"/>
        <v>0</v>
      </c>
      <c r="BB71" s="185">
        <f t="shared" si="30"/>
        <v>0</v>
      </c>
      <c r="BC71" s="186" t="e">
        <f t="shared" si="10"/>
        <v>#DIV/0!</v>
      </c>
      <c r="BD71" s="187">
        <f t="shared" si="31"/>
        <v>0</v>
      </c>
      <c r="BE71" s="188" t="e">
        <f t="shared" si="26"/>
        <v>#DIV/0!</v>
      </c>
      <c r="BF71" s="189" t="e">
        <f t="shared" si="27"/>
        <v>#DIV/0!</v>
      </c>
      <c r="BG71" s="187">
        <f t="shared" si="32"/>
        <v>0</v>
      </c>
      <c r="BH71" s="187">
        <f t="shared" si="33"/>
        <v>0</v>
      </c>
    </row>
    <row r="72" spans="1:60" ht="15.75" hidden="1">
      <c r="A72" s="231">
        <v>43991</v>
      </c>
      <c r="B72" s="44" t="s">
        <v>38</v>
      </c>
      <c r="C72" s="35"/>
      <c r="D72" s="35"/>
      <c r="E72" s="35"/>
      <c r="F72" s="60" t="e">
        <f t="shared" si="0"/>
        <v>#DIV/0!</v>
      </c>
      <c r="G72" s="134"/>
      <c r="H72" s="144" t="e">
        <f t="shared" si="14"/>
        <v>#DIV/0!</v>
      </c>
      <c r="I72" s="35"/>
      <c r="J72" s="35"/>
      <c r="K72" s="35"/>
      <c r="L72" s="60" t="e">
        <f t="shared" si="1"/>
        <v>#DIV/0!</v>
      </c>
      <c r="M72" s="134"/>
      <c r="N72" s="180" t="e">
        <f t="shared" si="15"/>
        <v>#DIV/0!</v>
      </c>
      <c r="O72" s="35"/>
      <c r="P72" s="35"/>
      <c r="Q72" s="35"/>
      <c r="R72" s="60" t="e">
        <f t="shared" si="2"/>
        <v>#DIV/0!</v>
      </c>
      <c r="S72" s="134"/>
      <c r="T72" s="180" t="e">
        <f t="shared" si="16"/>
        <v>#DIV/0!</v>
      </c>
      <c r="U72" s="180" t="e">
        <f t="shared" si="17"/>
        <v>#DIV/0!</v>
      </c>
      <c r="V72" s="35"/>
      <c r="W72" s="35"/>
      <c r="X72" s="35"/>
      <c r="Y72" s="60" t="e">
        <f t="shared" si="3"/>
        <v>#DIV/0!</v>
      </c>
      <c r="Z72" s="134"/>
      <c r="AA72" s="180" t="e">
        <f t="shared" si="18"/>
        <v>#DIV/0!</v>
      </c>
      <c r="AB72" s="180" t="e">
        <f t="shared" si="19"/>
        <v>#DIV/0!</v>
      </c>
      <c r="AC72" s="35"/>
      <c r="AD72" s="35"/>
      <c r="AE72" s="35"/>
      <c r="AF72" s="60" t="e">
        <f t="shared" si="4"/>
        <v>#DIV/0!</v>
      </c>
      <c r="AG72" s="134"/>
      <c r="AH72" s="180" t="e">
        <f t="shared" si="20"/>
        <v>#DIV/0!</v>
      </c>
      <c r="AI72" s="180" t="e">
        <f t="shared" si="21"/>
        <v>#DIV/0!</v>
      </c>
      <c r="AJ72" s="35"/>
      <c r="AK72" s="35"/>
      <c r="AL72" s="35"/>
      <c r="AM72" s="60" t="e">
        <f t="shared" si="5"/>
        <v>#DIV/0!</v>
      </c>
      <c r="AN72" s="134"/>
      <c r="AO72" s="180" t="e">
        <f t="shared" si="22"/>
        <v>#DIV/0!</v>
      </c>
      <c r="AP72" s="180" t="e">
        <f t="shared" si="23"/>
        <v>#DIV/0!</v>
      </c>
      <c r="AQ72" s="134"/>
      <c r="AR72" s="35"/>
      <c r="AS72" s="35"/>
      <c r="AT72" s="35"/>
      <c r="AU72" s="60" t="e">
        <f t="shared" si="6"/>
        <v>#DIV/0!</v>
      </c>
      <c r="AV72" s="134"/>
      <c r="AW72" s="180" t="e">
        <f t="shared" si="24"/>
        <v>#DIV/0!</v>
      </c>
      <c r="AX72" s="180" t="e">
        <f t="shared" si="25"/>
        <v>#DIV/0!</v>
      </c>
      <c r="AY72" s="134"/>
      <c r="AZ72" s="184">
        <f t="shared" si="28"/>
        <v>0</v>
      </c>
      <c r="BA72" s="185">
        <f t="shared" si="29"/>
        <v>0</v>
      </c>
      <c r="BB72" s="185">
        <f t="shared" si="30"/>
        <v>0</v>
      </c>
      <c r="BC72" s="186" t="e">
        <f t="shared" si="10"/>
        <v>#DIV/0!</v>
      </c>
      <c r="BD72" s="187">
        <f t="shared" si="31"/>
        <v>0</v>
      </c>
      <c r="BE72" s="188" t="e">
        <f t="shared" si="26"/>
        <v>#DIV/0!</v>
      </c>
      <c r="BF72" s="189" t="e">
        <f t="shared" si="27"/>
        <v>#DIV/0!</v>
      </c>
      <c r="BG72" s="187">
        <f t="shared" si="32"/>
        <v>0</v>
      </c>
      <c r="BH72" s="187">
        <f t="shared" si="33"/>
        <v>0</v>
      </c>
    </row>
    <row r="73" spans="1:60" ht="15.75" hidden="1">
      <c r="A73" s="231">
        <v>43992</v>
      </c>
      <c r="B73" s="44" t="s">
        <v>39</v>
      </c>
      <c r="C73" s="35"/>
      <c r="D73" s="35"/>
      <c r="E73" s="35"/>
      <c r="F73" s="60" t="e">
        <f t="shared" si="0"/>
        <v>#DIV/0!</v>
      </c>
      <c r="G73" s="134"/>
      <c r="H73" s="144" t="e">
        <f t="shared" si="14"/>
        <v>#DIV/0!</v>
      </c>
      <c r="I73" s="35"/>
      <c r="J73" s="35"/>
      <c r="K73" s="35"/>
      <c r="L73" s="60" t="e">
        <f t="shared" si="1"/>
        <v>#DIV/0!</v>
      </c>
      <c r="M73" s="134"/>
      <c r="N73" s="180" t="e">
        <f t="shared" si="15"/>
        <v>#DIV/0!</v>
      </c>
      <c r="O73" s="35"/>
      <c r="P73" s="35"/>
      <c r="Q73" s="35"/>
      <c r="R73" s="60" t="e">
        <f t="shared" si="2"/>
        <v>#DIV/0!</v>
      </c>
      <c r="S73" s="134"/>
      <c r="T73" s="180" t="e">
        <f t="shared" si="16"/>
        <v>#DIV/0!</v>
      </c>
      <c r="U73" s="180" t="e">
        <f t="shared" si="17"/>
        <v>#DIV/0!</v>
      </c>
      <c r="V73" s="35"/>
      <c r="W73" s="35"/>
      <c r="X73" s="35"/>
      <c r="Y73" s="60" t="e">
        <f t="shared" si="3"/>
        <v>#DIV/0!</v>
      </c>
      <c r="Z73" s="134"/>
      <c r="AA73" s="180" t="e">
        <f t="shared" si="18"/>
        <v>#DIV/0!</v>
      </c>
      <c r="AB73" s="180" t="e">
        <f t="shared" si="19"/>
        <v>#DIV/0!</v>
      </c>
      <c r="AC73" s="35"/>
      <c r="AD73" s="35"/>
      <c r="AE73" s="35"/>
      <c r="AF73" s="60" t="e">
        <f t="shared" si="4"/>
        <v>#DIV/0!</v>
      </c>
      <c r="AG73" s="134"/>
      <c r="AH73" s="180" t="e">
        <f t="shared" si="20"/>
        <v>#DIV/0!</v>
      </c>
      <c r="AI73" s="180" t="e">
        <f t="shared" si="21"/>
        <v>#DIV/0!</v>
      </c>
      <c r="AJ73" s="35"/>
      <c r="AK73" s="35"/>
      <c r="AL73" s="35"/>
      <c r="AM73" s="60" t="e">
        <f t="shared" si="5"/>
        <v>#DIV/0!</v>
      </c>
      <c r="AN73" s="134"/>
      <c r="AO73" s="180" t="e">
        <f t="shared" si="22"/>
        <v>#DIV/0!</v>
      </c>
      <c r="AP73" s="180" t="e">
        <f t="shared" si="23"/>
        <v>#DIV/0!</v>
      </c>
      <c r="AQ73" s="134"/>
      <c r="AR73" s="35"/>
      <c r="AS73" s="35"/>
      <c r="AT73" s="35"/>
      <c r="AU73" s="60" t="e">
        <f t="shared" si="6"/>
        <v>#DIV/0!</v>
      </c>
      <c r="AV73" s="134"/>
      <c r="AW73" s="180" t="e">
        <f t="shared" si="24"/>
        <v>#DIV/0!</v>
      </c>
      <c r="AX73" s="180" t="e">
        <f t="shared" si="25"/>
        <v>#DIV/0!</v>
      </c>
      <c r="AY73" s="134"/>
      <c r="AZ73" s="184">
        <f t="shared" ref="AZ73:AZ101" si="34">SUMIF($C$6:$AY$6,$AZ$6,C73:AY73)</f>
        <v>0</v>
      </c>
      <c r="BA73" s="185">
        <f t="shared" ref="BA73:BA101" si="35">SUMIF($C$6:$AY$6,$BA$6,C73:AY73)</f>
        <v>0</v>
      </c>
      <c r="BB73" s="185">
        <f t="shared" ref="BB73:BB101" si="36">SUMIF($C$6:$AY$6,$BB$6,C73:AY73)</f>
        <v>0</v>
      </c>
      <c r="BC73" s="186" t="e">
        <f t="shared" ref="BC73:BC101" si="37">BA73/AZ73</f>
        <v>#DIV/0!</v>
      </c>
      <c r="BD73" s="187">
        <f t="shared" ref="BD73:BD101" si="38">SUMIF($C$6:$AY$6,$BD$6,C73:AY73)</f>
        <v>0</v>
      </c>
      <c r="BE73" s="188" t="e">
        <f t="shared" si="26"/>
        <v>#DIV/0!</v>
      </c>
      <c r="BF73" s="189" t="e">
        <f t="shared" si="27"/>
        <v>#DIV/0!</v>
      </c>
      <c r="BG73" s="187">
        <f t="shared" ref="BG73:BG101" si="39">SUMIF($C$6:$AY$6,$BG$6,C73:AY73)</f>
        <v>0</v>
      </c>
      <c r="BH73" s="187">
        <f t="shared" ref="BH73:BH101" si="40">SUMIF($C$6:$AY$6,$BH$6,C73:AY73)</f>
        <v>0</v>
      </c>
    </row>
    <row r="74" spans="1:60" ht="15.75" hidden="1">
      <c r="A74" s="231">
        <v>43993</v>
      </c>
      <c r="B74" s="44" t="s">
        <v>33</v>
      </c>
      <c r="C74" s="35"/>
      <c r="D74" s="35"/>
      <c r="E74" s="35"/>
      <c r="F74" s="60" t="e">
        <f t="shared" si="0"/>
        <v>#DIV/0!</v>
      </c>
      <c r="G74" s="134"/>
      <c r="H74" s="144" t="e">
        <f t="shared" si="14"/>
        <v>#DIV/0!</v>
      </c>
      <c r="I74" s="35"/>
      <c r="J74" s="35"/>
      <c r="K74" s="35"/>
      <c r="L74" s="60" t="e">
        <f t="shared" si="1"/>
        <v>#DIV/0!</v>
      </c>
      <c r="M74" s="134"/>
      <c r="N74" s="180" t="e">
        <f t="shared" si="15"/>
        <v>#DIV/0!</v>
      </c>
      <c r="O74" s="35"/>
      <c r="P74" s="35"/>
      <c r="Q74" s="35"/>
      <c r="R74" s="60" t="e">
        <f t="shared" si="2"/>
        <v>#DIV/0!</v>
      </c>
      <c r="S74" s="134"/>
      <c r="T74" s="180" t="e">
        <f t="shared" si="16"/>
        <v>#DIV/0!</v>
      </c>
      <c r="U74" s="180" t="e">
        <f t="shared" si="17"/>
        <v>#DIV/0!</v>
      </c>
      <c r="V74" s="35"/>
      <c r="W74" s="35"/>
      <c r="X74" s="35"/>
      <c r="Y74" s="60" t="e">
        <f t="shared" si="3"/>
        <v>#DIV/0!</v>
      </c>
      <c r="Z74" s="134"/>
      <c r="AA74" s="180" t="e">
        <f t="shared" si="18"/>
        <v>#DIV/0!</v>
      </c>
      <c r="AB74" s="180" t="e">
        <f t="shared" si="19"/>
        <v>#DIV/0!</v>
      </c>
      <c r="AC74" s="35"/>
      <c r="AD74" s="35"/>
      <c r="AE74" s="35"/>
      <c r="AF74" s="60" t="e">
        <f t="shared" si="4"/>
        <v>#DIV/0!</v>
      </c>
      <c r="AG74" s="134"/>
      <c r="AH74" s="180" t="e">
        <f t="shared" si="20"/>
        <v>#DIV/0!</v>
      </c>
      <c r="AI74" s="180" t="e">
        <f t="shared" si="21"/>
        <v>#DIV/0!</v>
      </c>
      <c r="AJ74" s="35"/>
      <c r="AK74" s="35"/>
      <c r="AL74" s="35"/>
      <c r="AM74" s="60" t="e">
        <f t="shared" si="5"/>
        <v>#DIV/0!</v>
      </c>
      <c r="AN74" s="134"/>
      <c r="AO74" s="180" t="e">
        <f t="shared" si="22"/>
        <v>#DIV/0!</v>
      </c>
      <c r="AP74" s="180" t="e">
        <f t="shared" si="23"/>
        <v>#DIV/0!</v>
      </c>
      <c r="AQ74" s="134"/>
      <c r="AR74" s="35"/>
      <c r="AS74" s="35"/>
      <c r="AT74" s="35"/>
      <c r="AU74" s="60" t="e">
        <f t="shared" si="6"/>
        <v>#DIV/0!</v>
      </c>
      <c r="AV74" s="134"/>
      <c r="AW74" s="180" t="e">
        <f t="shared" si="24"/>
        <v>#DIV/0!</v>
      </c>
      <c r="AX74" s="180" t="e">
        <f t="shared" si="25"/>
        <v>#DIV/0!</v>
      </c>
      <c r="AY74" s="134"/>
      <c r="AZ74" s="184">
        <f t="shared" si="34"/>
        <v>0</v>
      </c>
      <c r="BA74" s="185">
        <f t="shared" si="35"/>
        <v>0</v>
      </c>
      <c r="BB74" s="185">
        <f t="shared" si="36"/>
        <v>0</v>
      </c>
      <c r="BC74" s="186" t="e">
        <f t="shared" si="37"/>
        <v>#DIV/0!</v>
      </c>
      <c r="BD74" s="187">
        <f t="shared" si="38"/>
        <v>0</v>
      </c>
      <c r="BE74" s="188" t="e">
        <f t="shared" si="26"/>
        <v>#DIV/0!</v>
      </c>
      <c r="BF74" s="189" t="e">
        <f t="shared" si="27"/>
        <v>#DIV/0!</v>
      </c>
      <c r="BG74" s="187">
        <f t="shared" si="39"/>
        <v>0</v>
      </c>
      <c r="BH74" s="187">
        <f t="shared" si="40"/>
        <v>0</v>
      </c>
    </row>
    <row r="75" spans="1:60" ht="15.75" hidden="1">
      <c r="A75" s="231">
        <v>43994</v>
      </c>
      <c r="B75" s="44" t="s">
        <v>34</v>
      </c>
      <c r="C75" s="35"/>
      <c r="D75" s="35"/>
      <c r="E75" s="35"/>
      <c r="F75" s="60" t="e">
        <f t="shared" si="0"/>
        <v>#DIV/0!</v>
      </c>
      <c r="G75" s="134"/>
      <c r="H75" s="144" t="e">
        <f t="shared" ref="H75:H101" si="41">G75/D75</f>
        <v>#DIV/0!</v>
      </c>
      <c r="I75" s="35"/>
      <c r="J75" s="35"/>
      <c r="K75" s="35"/>
      <c r="L75" s="60" t="e">
        <f t="shared" si="1"/>
        <v>#DIV/0!</v>
      </c>
      <c r="M75" s="134"/>
      <c r="N75" s="180" t="e">
        <f t="shared" ref="N75:N101" si="42">M75/J75</f>
        <v>#DIV/0!</v>
      </c>
      <c r="O75" s="35"/>
      <c r="P75" s="35"/>
      <c r="Q75" s="35"/>
      <c r="R75" s="60" t="e">
        <f t="shared" si="2"/>
        <v>#DIV/0!</v>
      </c>
      <c r="S75" s="134"/>
      <c r="T75" s="180" t="e">
        <f t="shared" ref="T75:T101" si="43">S75/P75</f>
        <v>#DIV/0!</v>
      </c>
      <c r="U75" s="180" t="e">
        <f t="shared" ref="U75:U101" si="44">S75/O75*1000</f>
        <v>#DIV/0!</v>
      </c>
      <c r="V75" s="35"/>
      <c r="W75" s="35"/>
      <c r="X75" s="35"/>
      <c r="Y75" s="60" t="e">
        <f t="shared" si="3"/>
        <v>#DIV/0!</v>
      </c>
      <c r="Z75" s="134"/>
      <c r="AA75" s="180" t="e">
        <f t="shared" ref="AA75:AA101" si="45">Z75/W75</f>
        <v>#DIV/0!</v>
      </c>
      <c r="AB75" s="180" t="e">
        <f t="shared" ref="AB75:AB101" si="46">Z75/V75*1000</f>
        <v>#DIV/0!</v>
      </c>
      <c r="AC75" s="35"/>
      <c r="AD75" s="35"/>
      <c r="AE75" s="35"/>
      <c r="AF75" s="60" t="e">
        <f t="shared" si="4"/>
        <v>#DIV/0!</v>
      </c>
      <c r="AG75" s="134"/>
      <c r="AH75" s="180" t="e">
        <f t="shared" ref="AH75:AH101" si="47">AG75/AD75</f>
        <v>#DIV/0!</v>
      </c>
      <c r="AI75" s="180" t="e">
        <f t="shared" ref="AI75:AI101" si="48">AG75/AC75*1000</f>
        <v>#DIV/0!</v>
      </c>
      <c r="AJ75" s="35"/>
      <c r="AK75" s="35"/>
      <c r="AL75" s="35"/>
      <c r="AM75" s="60" t="e">
        <f t="shared" si="5"/>
        <v>#DIV/0!</v>
      </c>
      <c r="AN75" s="134"/>
      <c r="AO75" s="180" t="e">
        <f t="shared" ref="AO75:AO101" si="49">AN75/AK75</f>
        <v>#DIV/0!</v>
      </c>
      <c r="AP75" s="180" t="e">
        <f t="shared" ref="AP75:AP101" si="50">AN75/AJ75*1000</f>
        <v>#DIV/0!</v>
      </c>
      <c r="AQ75" s="134"/>
      <c r="AR75" s="35"/>
      <c r="AS75" s="35"/>
      <c r="AT75" s="35"/>
      <c r="AU75" s="60" t="e">
        <f t="shared" si="6"/>
        <v>#DIV/0!</v>
      </c>
      <c r="AV75" s="134"/>
      <c r="AW75" s="180" t="e">
        <f t="shared" ref="AW75:AW101" si="51">AV75/AS75</f>
        <v>#DIV/0!</v>
      </c>
      <c r="AX75" s="180" t="e">
        <f t="shared" ref="AX75:AX101" si="52">AV75/AR75*1000</f>
        <v>#DIV/0!</v>
      </c>
      <c r="AY75" s="134"/>
      <c r="AZ75" s="184">
        <f t="shared" si="34"/>
        <v>0</v>
      </c>
      <c r="BA75" s="185">
        <f t="shared" si="35"/>
        <v>0</v>
      </c>
      <c r="BB75" s="185">
        <f t="shared" si="36"/>
        <v>0</v>
      </c>
      <c r="BC75" s="186" t="e">
        <f t="shared" si="37"/>
        <v>#DIV/0!</v>
      </c>
      <c r="BD75" s="187">
        <f t="shared" si="38"/>
        <v>0</v>
      </c>
      <c r="BE75" s="188" t="e">
        <f t="shared" ref="BE75:BE101" si="53">BD75/BA75</f>
        <v>#DIV/0!</v>
      </c>
      <c r="BF75" s="189" t="e">
        <f t="shared" ref="BF75:BF101" si="54">BD75/AZ75*1000</f>
        <v>#DIV/0!</v>
      </c>
      <c r="BG75" s="187">
        <f t="shared" si="39"/>
        <v>0</v>
      </c>
      <c r="BH75" s="187">
        <f t="shared" si="40"/>
        <v>0</v>
      </c>
    </row>
    <row r="76" spans="1:60" ht="15.75" hidden="1">
      <c r="A76" s="231">
        <v>43995</v>
      </c>
      <c r="B76" s="44" t="s">
        <v>35</v>
      </c>
      <c r="C76" s="35"/>
      <c r="D76" s="35"/>
      <c r="E76" s="35"/>
      <c r="F76" s="60" t="e">
        <f t="shared" si="0"/>
        <v>#DIV/0!</v>
      </c>
      <c r="G76" s="134"/>
      <c r="H76" s="144" t="e">
        <f t="shared" si="41"/>
        <v>#DIV/0!</v>
      </c>
      <c r="I76" s="35"/>
      <c r="J76" s="35"/>
      <c r="K76" s="35"/>
      <c r="L76" s="60" t="e">
        <f t="shared" si="1"/>
        <v>#DIV/0!</v>
      </c>
      <c r="M76" s="134"/>
      <c r="N76" s="180" t="e">
        <f t="shared" si="42"/>
        <v>#DIV/0!</v>
      </c>
      <c r="O76" s="35"/>
      <c r="P76" s="35"/>
      <c r="Q76" s="35"/>
      <c r="R76" s="60" t="e">
        <f t="shared" si="2"/>
        <v>#DIV/0!</v>
      </c>
      <c r="S76" s="134"/>
      <c r="T76" s="180" t="e">
        <f t="shared" si="43"/>
        <v>#DIV/0!</v>
      </c>
      <c r="U76" s="180" t="e">
        <f t="shared" si="44"/>
        <v>#DIV/0!</v>
      </c>
      <c r="V76" s="35"/>
      <c r="W76" s="35"/>
      <c r="X76" s="35"/>
      <c r="Y76" s="60" t="e">
        <f t="shared" si="3"/>
        <v>#DIV/0!</v>
      </c>
      <c r="Z76" s="134"/>
      <c r="AA76" s="180" t="e">
        <f t="shared" si="45"/>
        <v>#DIV/0!</v>
      </c>
      <c r="AB76" s="180" t="e">
        <f t="shared" si="46"/>
        <v>#DIV/0!</v>
      </c>
      <c r="AC76" s="35"/>
      <c r="AD76" s="35"/>
      <c r="AE76" s="35"/>
      <c r="AF76" s="60" t="e">
        <f t="shared" si="4"/>
        <v>#DIV/0!</v>
      </c>
      <c r="AG76" s="134"/>
      <c r="AH76" s="180" t="e">
        <f t="shared" si="47"/>
        <v>#DIV/0!</v>
      </c>
      <c r="AI76" s="180" t="e">
        <f t="shared" si="48"/>
        <v>#DIV/0!</v>
      </c>
      <c r="AJ76" s="35"/>
      <c r="AK76" s="35"/>
      <c r="AL76" s="35"/>
      <c r="AM76" s="60" t="e">
        <f t="shared" si="5"/>
        <v>#DIV/0!</v>
      </c>
      <c r="AN76" s="134"/>
      <c r="AO76" s="180" t="e">
        <f t="shared" si="49"/>
        <v>#DIV/0!</v>
      </c>
      <c r="AP76" s="180" t="e">
        <f t="shared" si="50"/>
        <v>#DIV/0!</v>
      </c>
      <c r="AQ76" s="134"/>
      <c r="AR76" s="35"/>
      <c r="AS76" s="35"/>
      <c r="AT76" s="35"/>
      <c r="AU76" s="60" t="e">
        <f t="shared" si="6"/>
        <v>#DIV/0!</v>
      </c>
      <c r="AV76" s="134"/>
      <c r="AW76" s="180" t="e">
        <f t="shared" si="51"/>
        <v>#DIV/0!</v>
      </c>
      <c r="AX76" s="180" t="e">
        <f t="shared" si="52"/>
        <v>#DIV/0!</v>
      </c>
      <c r="AY76" s="134"/>
      <c r="AZ76" s="184">
        <f t="shared" si="34"/>
        <v>0</v>
      </c>
      <c r="BA76" s="185">
        <f t="shared" si="35"/>
        <v>0</v>
      </c>
      <c r="BB76" s="185">
        <f t="shared" si="36"/>
        <v>0</v>
      </c>
      <c r="BC76" s="186" t="e">
        <f t="shared" si="37"/>
        <v>#DIV/0!</v>
      </c>
      <c r="BD76" s="187">
        <f t="shared" si="38"/>
        <v>0</v>
      </c>
      <c r="BE76" s="188" t="e">
        <f t="shared" si="53"/>
        <v>#DIV/0!</v>
      </c>
      <c r="BF76" s="189" t="e">
        <f t="shared" si="54"/>
        <v>#DIV/0!</v>
      </c>
      <c r="BG76" s="187">
        <f t="shared" si="39"/>
        <v>0</v>
      </c>
      <c r="BH76" s="187">
        <f t="shared" si="40"/>
        <v>0</v>
      </c>
    </row>
    <row r="77" spans="1:60" ht="15.75" hidden="1">
      <c r="A77" s="231">
        <v>43996</v>
      </c>
      <c r="B77" s="44" t="s">
        <v>36</v>
      </c>
      <c r="C77" s="35"/>
      <c r="D77" s="35"/>
      <c r="E77" s="35"/>
      <c r="F77" s="60" t="e">
        <f t="shared" si="0"/>
        <v>#DIV/0!</v>
      </c>
      <c r="G77" s="134"/>
      <c r="H77" s="144" t="e">
        <f t="shared" si="41"/>
        <v>#DIV/0!</v>
      </c>
      <c r="I77" s="35"/>
      <c r="J77" s="35"/>
      <c r="K77" s="35"/>
      <c r="L77" s="60" t="e">
        <f t="shared" si="1"/>
        <v>#DIV/0!</v>
      </c>
      <c r="M77" s="134"/>
      <c r="N77" s="180" t="e">
        <f t="shared" si="42"/>
        <v>#DIV/0!</v>
      </c>
      <c r="O77" s="35"/>
      <c r="P77" s="35"/>
      <c r="Q77" s="35"/>
      <c r="R77" s="60" t="e">
        <f t="shared" si="2"/>
        <v>#DIV/0!</v>
      </c>
      <c r="S77" s="134"/>
      <c r="T77" s="180" t="e">
        <f t="shared" si="43"/>
        <v>#DIV/0!</v>
      </c>
      <c r="U77" s="180" t="e">
        <f t="shared" si="44"/>
        <v>#DIV/0!</v>
      </c>
      <c r="V77" s="35"/>
      <c r="W77" s="35"/>
      <c r="X77" s="35"/>
      <c r="Y77" s="60" t="e">
        <f t="shared" si="3"/>
        <v>#DIV/0!</v>
      </c>
      <c r="Z77" s="134"/>
      <c r="AA77" s="180" t="e">
        <f t="shared" si="45"/>
        <v>#DIV/0!</v>
      </c>
      <c r="AB77" s="180" t="e">
        <f t="shared" si="46"/>
        <v>#DIV/0!</v>
      </c>
      <c r="AC77" s="35"/>
      <c r="AD77" s="35"/>
      <c r="AE77" s="35"/>
      <c r="AF77" s="60" t="e">
        <f t="shared" si="4"/>
        <v>#DIV/0!</v>
      </c>
      <c r="AG77" s="134"/>
      <c r="AH77" s="180" t="e">
        <f t="shared" si="47"/>
        <v>#DIV/0!</v>
      </c>
      <c r="AI77" s="180" t="e">
        <f t="shared" si="48"/>
        <v>#DIV/0!</v>
      </c>
      <c r="AJ77" s="35"/>
      <c r="AK77" s="35"/>
      <c r="AL77" s="35"/>
      <c r="AM77" s="60" t="e">
        <f t="shared" si="5"/>
        <v>#DIV/0!</v>
      </c>
      <c r="AN77" s="134"/>
      <c r="AO77" s="180" t="e">
        <f t="shared" si="49"/>
        <v>#DIV/0!</v>
      </c>
      <c r="AP77" s="180" t="e">
        <f t="shared" si="50"/>
        <v>#DIV/0!</v>
      </c>
      <c r="AQ77" s="134"/>
      <c r="AR77" s="35"/>
      <c r="AS77" s="35"/>
      <c r="AT77" s="35"/>
      <c r="AU77" s="60" t="e">
        <f t="shared" si="6"/>
        <v>#DIV/0!</v>
      </c>
      <c r="AV77" s="134"/>
      <c r="AW77" s="180" t="e">
        <f t="shared" si="51"/>
        <v>#DIV/0!</v>
      </c>
      <c r="AX77" s="180" t="e">
        <f t="shared" si="52"/>
        <v>#DIV/0!</v>
      </c>
      <c r="AY77" s="134"/>
      <c r="AZ77" s="184">
        <f t="shared" si="34"/>
        <v>0</v>
      </c>
      <c r="BA77" s="185">
        <f t="shared" si="35"/>
        <v>0</v>
      </c>
      <c r="BB77" s="185">
        <f t="shared" si="36"/>
        <v>0</v>
      </c>
      <c r="BC77" s="186" t="e">
        <f t="shared" si="37"/>
        <v>#DIV/0!</v>
      </c>
      <c r="BD77" s="187">
        <f t="shared" si="38"/>
        <v>0</v>
      </c>
      <c r="BE77" s="188" t="e">
        <f t="shared" si="53"/>
        <v>#DIV/0!</v>
      </c>
      <c r="BF77" s="189" t="e">
        <f t="shared" si="54"/>
        <v>#DIV/0!</v>
      </c>
      <c r="BG77" s="187">
        <f t="shared" si="39"/>
        <v>0</v>
      </c>
      <c r="BH77" s="187">
        <f t="shared" si="40"/>
        <v>0</v>
      </c>
    </row>
    <row r="78" spans="1:60" ht="15.75" hidden="1">
      <c r="A78" s="231">
        <v>43997</v>
      </c>
      <c r="B78" s="44" t="s">
        <v>37</v>
      </c>
      <c r="C78" s="35"/>
      <c r="D78" s="35"/>
      <c r="E78" s="35"/>
      <c r="F78" s="60" t="e">
        <f t="shared" si="0"/>
        <v>#DIV/0!</v>
      </c>
      <c r="G78" s="134"/>
      <c r="H78" s="144" t="e">
        <f t="shared" si="41"/>
        <v>#DIV/0!</v>
      </c>
      <c r="I78" s="35"/>
      <c r="J78" s="35"/>
      <c r="K78" s="35"/>
      <c r="L78" s="60" t="e">
        <f t="shared" si="1"/>
        <v>#DIV/0!</v>
      </c>
      <c r="M78" s="134"/>
      <c r="N78" s="180" t="e">
        <f t="shared" si="42"/>
        <v>#DIV/0!</v>
      </c>
      <c r="O78" s="35"/>
      <c r="P78" s="35"/>
      <c r="Q78" s="35"/>
      <c r="R78" s="60" t="e">
        <f t="shared" si="2"/>
        <v>#DIV/0!</v>
      </c>
      <c r="S78" s="134"/>
      <c r="T78" s="180" t="e">
        <f t="shared" si="43"/>
        <v>#DIV/0!</v>
      </c>
      <c r="U78" s="180" t="e">
        <f t="shared" si="44"/>
        <v>#DIV/0!</v>
      </c>
      <c r="V78" s="35"/>
      <c r="W78" s="35"/>
      <c r="X78" s="35"/>
      <c r="Y78" s="60" t="e">
        <f t="shared" si="3"/>
        <v>#DIV/0!</v>
      </c>
      <c r="Z78" s="134"/>
      <c r="AA78" s="180" t="e">
        <f t="shared" si="45"/>
        <v>#DIV/0!</v>
      </c>
      <c r="AB78" s="180" t="e">
        <f t="shared" si="46"/>
        <v>#DIV/0!</v>
      </c>
      <c r="AC78" s="35"/>
      <c r="AD78" s="35"/>
      <c r="AE78" s="35"/>
      <c r="AF78" s="60" t="e">
        <f t="shared" si="4"/>
        <v>#DIV/0!</v>
      </c>
      <c r="AG78" s="134"/>
      <c r="AH78" s="180" t="e">
        <f t="shared" si="47"/>
        <v>#DIV/0!</v>
      </c>
      <c r="AI78" s="180" t="e">
        <f t="shared" si="48"/>
        <v>#DIV/0!</v>
      </c>
      <c r="AJ78" s="35"/>
      <c r="AK78" s="35"/>
      <c r="AL78" s="35"/>
      <c r="AM78" s="60" t="e">
        <f t="shared" si="5"/>
        <v>#DIV/0!</v>
      </c>
      <c r="AN78" s="134"/>
      <c r="AO78" s="180" t="e">
        <f t="shared" si="49"/>
        <v>#DIV/0!</v>
      </c>
      <c r="AP78" s="180" t="e">
        <f t="shared" si="50"/>
        <v>#DIV/0!</v>
      </c>
      <c r="AQ78" s="134"/>
      <c r="AR78" s="35"/>
      <c r="AS78" s="35"/>
      <c r="AT78" s="35"/>
      <c r="AU78" s="60" t="e">
        <f t="shared" si="6"/>
        <v>#DIV/0!</v>
      </c>
      <c r="AV78" s="134"/>
      <c r="AW78" s="180" t="e">
        <f t="shared" si="51"/>
        <v>#DIV/0!</v>
      </c>
      <c r="AX78" s="180" t="e">
        <f t="shared" si="52"/>
        <v>#DIV/0!</v>
      </c>
      <c r="AY78" s="134"/>
      <c r="AZ78" s="184">
        <f t="shared" si="34"/>
        <v>0</v>
      </c>
      <c r="BA78" s="185">
        <f t="shared" si="35"/>
        <v>0</v>
      </c>
      <c r="BB78" s="185">
        <f t="shared" si="36"/>
        <v>0</v>
      </c>
      <c r="BC78" s="186" t="e">
        <f t="shared" si="37"/>
        <v>#DIV/0!</v>
      </c>
      <c r="BD78" s="187">
        <f t="shared" si="38"/>
        <v>0</v>
      </c>
      <c r="BE78" s="188" t="e">
        <f t="shared" si="53"/>
        <v>#DIV/0!</v>
      </c>
      <c r="BF78" s="189" t="e">
        <f t="shared" si="54"/>
        <v>#DIV/0!</v>
      </c>
      <c r="BG78" s="187">
        <f t="shared" si="39"/>
        <v>0</v>
      </c>
      <c r="BH78" s="187">
        <f t="shared" si="40"/>
        <v>0</v>
      </c>
    </row>
    <row r="79" spans="1:60" ht="15.75" hidden="1">
      <c r="A79" s="231">
        <v>43998</v>
      </c>
      <c r="B79" s="44" t="s">
        <v>38</v>
      </c>
      <c r="C79" s="35"/>
      <c r="D79" s="35"/>
      <c r="E79" s="35"/>
      <c r="F79" s="60" t="e">
        <f t="shared" si="0"/>
        <v>#DIV/0!</v>
      </c>
      <c r="G79" s="134"/>
      <c r="H79" s="144" t="e">
        <f t="shared" si="41"/>
        <v>#DIV/0!</v>
      </c>
      <c r="I79" s="35"/>
      <c r="J79" s="35"/>
      <c r="K79" s="35"/>
      <c r="L79" s="60" t="e">
        <f t="shared" si="1"/>
        <v>#DIV/0!</v>
      </c>
      <c r="M79" s="134"/>
      <c r="N79" s="180" t="e">
        <f t="shared" si="42"/>
        <v>#DIV/0!</v>
      </c>
      <c r="O79" s="35"/>
      <c r="P79" s="35"/>
      <c r="Q79" s="35"/>
      <c r="R79" s="60" t="e">
        <f t="shared" si="2"/>
        <v>#DIV/0!</v>
      </c>
      <c r="S79" s="134"/>
      <c r="T79" s="180" t="e">
        <f t="shared" si="43"/>
        <v>#DIV/0!</v>
      </c>
      <c r="U79" s="180" t="e">
        <f t="shared" si="44"/>
        <v>#DIV/0!</v>
      </c>
      <c r="V79" s="35"/>
      <c r="W79" s="35"/>
      <c r="X79" s="35"/>
      <c r="Y79" s="60" t="e">
        <f t="shared" si="3"/>
        <v>#DIV/0!</v>
      </c>
      <c r="Z79" s="134"/>
      <c r="AA79" s="180" t="e">
        <f t="shared" si="45"/>
        <v>#DIV/0!</v>
      </c>
      <c r="AB79" s="180" t="e">
        <f t="shared" si="46"/>
        <v>#DIV/0!</v>
      </c>
      <c r="AC79" s="35"/>
      <c r="AD79" s="35"/>
      <c r="AE79" s="35"/>
      <c r="AF79" s="60" t="e">
        <f t="shared" si="4"/>
        <v>#DIV/0!</v>
      </c>
      <c r="AG79" s="134"/>
      <c r="AH79" s="180" t="e">
        <f t="shared" si="47"/>
        <v>#DIV/0!</v>
      </c>
      <c r="AI79" s="180" t="e">
        <f t="shared" si="48"/>
        <v>#DIV/0!</v>
      </c>
      <c r="AJ79" s="35"/>
      <c r="AK79" s="35"/>
      <c r="AL79" s="35"/>
      <c r="AM79" s="60" t="e">
        <f t="shared" si="5"/>
        <v>#DIV/0!</v>
      </c>
      <c r="AN79" s="134"/>
      <c r="AO79" s="180" t="e">
        <f t="shared" si="49"/>
        <v>#DIV/0!</v>
      </c>
      <c r="AP79" s="180" t="e">
        <f t="shared" si="50"/>
        <v>#DIV/0!</v>
      </c>
      <c r="AQ79" s="134"/>
      <c r="AR79" s="35"/>
      <c r="AS79" s="35"/>
      <c r="AT79" s="35"/>
      <c r="AU79" s="60" t="e">
        <f t="shared" si="6"/>
        <v>#DIV/0!</v>
      </c>
      <c r="AV79" s="134"/>
      <c r="AW79" s="180" t="e">
        <f t="shared" si="51"/>
        <v>#DIV/0!</v>
      </c>
      <c r="AX79" s="180" t="e">
        <f t="shared" si="52"/>
        <v>#DIV/0!</v>
      </c>
      <c r="AY79" s="134"/>
      <c r="AZ79" s="184">
        <f t="shared" si="34"/>
        <v>0</v>
      </c>
      <c r="BA79" s="185">
        <f t="shared" si="35"/>
        <v>0</v>
      </c>
      <c r="BB79" s="185">
        <f t="shared" si="36"/>
        <v>0</v>
      </c>
      <c r="BC79" s="186" t="e">
        <f t="shared" si="37"/>
        <v>#DIV/0!</v>
      </c>
      <c r="BD79" s="187">
        <f t="shared" si="38"/>
        <v>0</v>
      </c>
      <c r="BE79" s="188" t="e">
        <f t="shared" si="53"/>
        <v>#DIV/0!</v>
      </c>
      <c r="BF79" s="189" t="e">
        <f t="shared" si="54"/>
        <v>#DIV/0!</v>
      </c>
      <c r="BG79" s="187">
        <f t="shared" si="39"/>
        <v>0</v>
      </c>
      <c r="BH79" s="187">
        <f t="shared" si="40"/>
        <v>0</v>
      </c>
    </row>
    <row r="80" spans="1:60" ht="15.75" hidden="1">
      <c r="A80" s="231">
        <v>43999</v>
      </c>
      <c r="B80" s="44" t="s">
        <v>39</v>
      </c>
      <c r="C80" s="35"/>
      <c r="D80" s="35"/>
      <c r="E80" s="35"/>
      <c r="F80" s="60" t="e">
        <f t="shared" si="0"/>
        <v>#DIV/0!</v>
      </c>
      <c r="G80" s="134"/>
      <c r="H80" s="144" t="e">
        <f t="shared" si="41"/>
        <v>#DIV/0!</v>
      </c>
      <c r="I80" s="35"/>
      <c r="J80" s="35"/>
      <c r="K80" s="35"/>
      <c r="L80" s="60" t="e">
        <f t="shared" si="1"/>
        <v>#DIV/0!</v>
      </c>
      <c r="M80" s="134"/>
      <c r="N80" s="180" t="e">
        <f t="shared" si="42"/>
        <v>#DIV/0!</v>
      </c>
      <c r="O80" s="35"/>
      <c r="P80" s="35"/>
      <c r="Q80" s="35"/>
      <c r="R80" s="60" t="e">
        <f t="shared" si="2"/>
        <v>#DIV/0!</v>
      </c>
      <c r="S80" s="134"/>
      <c r="T80" s="180" t="e">
        <f t="shared" si="43"/>
        <v>#DIV/0!</v>
      </c>
      <c r="U80" s="180" t="e">
        <f t="shared" si="44"/>
        <v>#DIV/0!</v>
      </c>
      <c r="V80" s="35"/>
      <c r="W80" s="35"/>
      <c r="X80" s="35"/>
      <c r="Y80" s="60" t="e">
        <f t="shared" si="3"/>
        <v>#DIV/0!</v>
      </c>
      <c r="Z80" s="134"/>
      <c r="AA80" s="180" t="e">
        <f t="shared" si="45"/>
        <v>#DIV/0!</v>
      </c>
      <c r="AB80" s="180" t="e">
        <f t="shared" si="46"/>
        <v>#DIV/0!</v>
      </c>
      <c r="AC80" s="35"/>
      <c r="AD80" s="35"/>
      <c r="AE80" s="35"/>
      <c r="AF80" s="60" t="e">
        <f t="shared" si="4"/>
        <v>#DIV/0!</v>
      </c>
      <c r="AG80" s="134"/>
      <c r="AH80" s="180" t="e">
        <f t="shared" si="47"/>
        <v>#DIV/0!</v>
      </c>
      <c r="AI80" s="180" t="e">
        <f t="shared" si="48"/>
        <v>#DIV/0!</v>
      </c>
      <c r="AJ80" s="35"/>
      <c r="AK80" s="35"/>
      <c r="AL80" s="35"/>
      <c r="AM80" s="60" t="e">
        <f t="shared" si="5"/>
        <v>#DIV/0!</v>
      </c>
      <c r="AN80" s="134"/>
      <c r="AO80" s="180" t="e">
        <f t="shared" si="49"/>
        <v>#DIV/0!</v>
      </c>
      <c r="AP80" s="180" t="e">
        <f t="shared" si="50"/>
        <v>#DIV/0!</v>
      </c>
      <c r="AQ80" s="134"/>
      <c r="AR80" s="35"/>
      <c r="AS80" s="35"/>
      <c r="AT80" s="35"/>
      <c r="AU80" s="60" t="e">
        <f t="shared" si="6"/>
        <v>#DIV/0!</v>
      </c>
      <c r="AV80" s="134"/>
      <c r="AW80" s="180" t="e">
        <f t="shared" si="51"/>
        <v>#DIV/0!</v>
      </c>
      <c r="AX80" s="180" t="e">
        <f t="shared" si="52"/>
        <v>#DIV/0!</v>
      </c>
      <c r="AY80" s="134"/>
      <c r="AZ80" s="184">
        <f t="shared" si="34"/>
        <v>0</v>
      </c>
      <c r="BA80" s="185">
        <f t="shared" si="35"/>
        <v>0</v>
      </c>
      <c r="BB80" s="185">
        <f t="shared" si="36"/>
        <v>0</v>
      </c>
      <c r="BC80" s="186" t="e">
        <f t="shared" si="37"/>
        <v>#DIV/0!</v>
      </c>
      <c r="BD80" s="187">
        <f t="shared" si="38"/>
        <v>0</v>
      </c>
      <c r="BE80" s="188" t="e">
        <f t="shared" si="53"/>
        <v>#DIV/0!</v>
      </c>
      <c r="BF80" s="189" t="e">
        <f t="shared" si="54"/>
        <v>#DIV/0!</v>
      </c>
      <c r="BG80" s="187">
        <f t="shared" si="39"/>
        <v>0</v>
      </c>
      <c r="BH80" s="187">
        <f t="shared" si="40"/>
        <v>0</v>
      </c>
    </row>
    <row r="81" spans="1:60" ht="15.75" hidden="1">
      <c r="A81" s="231">
        <v>44000</v>
      </c>
      <c r="B81" s="44" t="s">
        <v>33</v>
      </c>
      <c r="C81" s="35"/>
      <c r="D81" s="35"/>
      <c r="E81" s="35"/>
      <c r="F81" s="60" t="e">
        <f t="shared" si="0"/>
        <v>#DIV/0!</v>
      </c>
      <c r="G81" s="134"/>
      <c r="H81" s="144" t="e">
        <f t="shared" si="41"/>
        <v>#DIV/0!</v>
      </c>
      <c r="I81" s="35"/>
      <c r="J81" s="35"/>
      <c r="K81" s="35"/>
      <c r="L81" s="60" t="e">
        <f t="shared" si="1"/>
        <v>#DIV/0!</v>
      </c>
      <c r="M81" s="134"/>
      <c r="N81" s="180" t="e">
        <f t="shared" si="42"/>
        <v>#DIV/0!</v>
      </c>
      <c r="O81" s="35"/>
      <c r="P81" s="35"/>
      <c r="Q81" s="35"/>
      <c r="R81" s="60" t="e">
        <f t="shared" si="2"/>
        <v>#DIV/0!</v>
      </c>
      <c r="S81" s="134"/>
      <c r="T81" s="180" t="e">
        <f t="shared" si="43"/>
        <v>#DIV/0!</v>
      </c>
      <c r="U81" s="180" t="e">
        <f t="shared" si="44"/>
        <v>#DIV/0!</v>
      </c>
      <c r="V81" s="35"/>
      <c r="W81" s="35"/>
      <c r="X81" s="35"/>
      <c r="Y81" s="60" t="e">
        <f t="shared" si="3"/>
        <v>#DIV/0!</v>
      </c>
      <c r="Z81" s="134"/>
      <c r="AA81" s="180" t="e">
        <f t="shared" si="45"/>
        <v>#DIV/0!</v>
      </c>
      <c r="AB81" s="180" t="e">
        <f t="shared" si="46"/>
        <v>#DIV/0!</v>
      </c>
      <c r="AC81" s="35"/>
      <c r="AD81" s="35"/>
      <c r="AE81" s="35"/>
      <c r="AF81" s="60" t="e">
        <f t="shared" si="4"/>
        <v>#DIV/0!</v>
      </c>
      <c r="AG81" s="134"/>
      <c r="AH81" s="180" t="e">
        <f t="shared" si="47"/>
        <v>#DIV/0!</v>
      </c>
      <c r="AI81" s="180" t="e">
        <f t="shared" si="48"/>
        <v>#DIV/0!</v>
      </c>
      <c r="AJ81" s="35"/>
      <c r="AK81" s="35"/>
      <c r="AL81" s="35"/>
      <c r="AM81" s="60" t="e">
        <f t="shared" si="5"/>
        <v>#DIV/0!</v>
      </c>
      <c r="AN81" s="134"/>
      <c r="AO81" s="180" t="e">
        <f t="shared" si="49"/>
        <v>#DIV/0!</v>
      </c>
      <c r="AP81" s="180" t="e">
        <f t="shared" si="50"/>
        <v>#DIV/0!</v>
      </c>
      <c r="AQ81" s="134"/>
      <c r="AR81" s="35"/>
      <c r="AS81" s="35"/>
      <c r="AT81" s="35"/>
      <c r="AU81" s="60" t="e">
        <f t="shared" si="6"/>
        <v>#DIV/0!</v>
      </c>
      <c r="AV81" s="134"/>
      <c r="AW81" s="180" t="e">
        <f t="shared" si="51"/>
        <v>#DIV/0!</v>
      </c>
      <c r="AX81" s="180" t="e">
        <f t="shared" si="52"/>
        <v>#DIV/0!</v>
      </c>
      <c r="AY81" s="134"/>
      <c r="AZ81" s="184">
        <f t="shared" si="34"/>
        <v>0</v>
      </c>
      <c r="BA81" s="185">
        <f t="shared" si="35"/>
        <v>0</v>
      </c>
      <c r="BB81" s="185">
        <f t="shared" si="36"/>
        <v>0</v>
      </c>
      <c r="BC81" s="186" t="e">
        <f t="shared" si="37"/>
        <v>#DIV/0!</v>
      </c>
      <c r="BD81" s="187">
        <f t="shared" si="38"/>
        <v>0</v>
      </c>
      <c r="BE81" s="188" t="e">
        <f t="shared" si="53"/>
        <v>#DIV/0!</v>
      </c>
      <c r="BF81" s="189" t="e">
        <f t="shared" si="54"/>
        <v>#DIV/0!</v>
      </c>
      <c r="BG81" s="187">
        <f t="shared" si="39"/>
        <v>0</v>
      </c>
      <c r="BH81" s="187">
        <f t="shared" si="40"/>
        <v>0</v>
      </c>
    </row>
    <row r="82" spans="1:60" ht="15.75" hidden="1">
      <c r="A82" s="231">
        <v>44001</v>
      </c>
      <c r="B82" s="44" t="s">
        <v>34</v>
      </c>
      <c r="C82" s="35"/>
      <c r="D82" s="35"/>
      <c r="E82" s="35"/>
      <c r="F82" s="60" t="e">
        <f t="shared" si="0"/>
        <v>#DIV/0!</v>
      </c>
      <c r="G82" s="134"/>
      <c r="H82" s="144" t="e">
        <f t="shared" si="41"/>
        <v>#DIV/0!</v>
      </c>
      <c r="I82" s="35"/>
      <c r="J82" s="35"/>
      <c r="K82" s="35"/>
      <c r="L82" s="60" t="e">
        <f t="shared" si="1"/>
        <v>#DIV/0!</v>
      </c>
      <c r="M82" s="134"/>
      <c r="N82" s="180" t="e">
        <f t="shared" si="42"/>
        <v>#DIV/0!</v>
      </c>
      <c r="O82" s="35"/>
      <c r="P82" s="35"/>
      <c r="Q82" s="35"/>
      <c r="R82" s="60" t="e">
        <f t="shared" si="2"/>
        <v>#DIV/0!</v>
      </c>
      <c r="S82" s="134"/>
      <c r="T82" s="180" t="e">
        <f t="shared" si="43"/>
        <v>#DIV/0!</v>
      </c>
      <c r="U82" s="180" t="e">
        <f t="shared" si="44"/>
        <v>#DIV/0!</v>
      </c>
      <c r="V82" s="35"/>
      <c r="W82" s="35"/>
      <c r="X82" s="35"/>
      <c r="Y82" s="60" t="e">
        <f t="shared" si="3"/>
        <v>#DIV/0!</v>
      </c>
      <c r="Z82" s="134"/>
      <c r="AA82" s="180" t="e">
        <f t="shared" si="45"/>
        <v>#DIV/0!</v>
      </c>
      <c r="AB82" s="180" t="e">
        <f t="shared" si="46"/>
        <v>#DIV/0!</v>
      </c>
      <c r="AC82" s="35"/>
      <c r="AD82" s="35"/>
      <c r="AE82" s="35"/>
      <c r="AF82" s="60" t="e">
        <f t="shared" si="4"/>
        <v>#DIV/0!</v>
      </c>
      <c r="AG82" s="134"/>
      <c r="AH82" s="180" t="e">
        <f t="shared" si="47"/>
        <v>#DIV/0!</v>
      </c>
      <c r="AI82" s="180" t="e">
        <f t="shared" si="48"/>
        <v>#DIV/0!</v>
      </c>
      <c r="AJ82" s="35"/>
      <c r="AK82" s="35"/>
      <c r="AL82" s="35"/>
      <c r="AM82" s="60" t="e">
        <f t="shared" si="5"/>
        <v>#DIV/0!</v>
      </c>
      <c r="AN82" s="134"/>
      <c r="AO82" s="180" t="e">
        <f t="shared" si="49"/>
        <v>#DIV/0!</v>
      </c>
      <c r="AP82" s="180" t="e">
        <f t="shared" si="50"/>
        <v>#DIV/0!</v>
      </c>
      <c r="AQ82" s="134"/>
      <c r="AR82" s="35"/>
      <c r="AS82" s="35"/>
      <c r="AT82" s="35"/>
      <c r="AU82" s="60" t="e">
        <f t="shared" si="6"/>
        <v>#DIV/0!</v>
      </c>
      <c r="AV82" s="134"/>
      <c r="AW82" s="180" t="e">
        <f t="shared" si="51"/>
        <v>#DIV/0!</v>
      </c>
      <c r="AX82" s="180" t="e">
        <f t="shared" si="52"/>
        <v>#DIV/0!</v>
      </c>
      <c r="AY82" s="134"/>
      <c r="AZ82" s="184">
        <f t="shared" si="34"/>
        <v>0</v>
      </c>
      <c r="BA82" s="185">
        <f t="shared" si="35"/>
        <v>0</v>
      </c>
      <c r="BB82" s="185">
        <f t="shared" si="36"/>
        <v>0</v>
      </c>
      <c r="BC82" s="186" t="e">
        <f t="shared" si="37"/>
        <v>#DIV/0!</v>
      </c>
      <c r="BD82" s="187">
        <f t="shared" si="38"/>
        <v>0</v>
      </c>
      <c r="BE82" s="188" t="e">
        <f t="shared" si="53"/>
        <v>#DIV/0!</v>
      </c>
      <c r="BF82" s="189" t="e">
        <f t="shared" si="54"/>
        <v>#DIV/0!</v>
      </c>
      <c r="BG82" s="187">
        <f t="shared" si="39"/>
        <v>0</v>
      </c>
      <c r="BH82" s="187">
        <f t="shared" si="40"/>
        <v>0</v>
      </c>
    </row>
    <row r="83" spans="1:60" ht="15.75" hidden="1">
      <c r="A83" s="231">
        <v>44002</v>
      </c>
      <c r="B83" s="44" t="s">
        <v>35</v>
      </c>
      <c r="C83" s="35"/>
      <c r="D83" s="35"/>
      <c r="E83" s="35"/>
      <c r="F83" s="60" t="e">
        <f t="shared" si="0"/>
        <v>#DIV/0!</v>
      </c>
      <c r="G83" s="134"/>
      <c r="H83" s="144" t="e">
        <f t="shared" si="41"/>
        <v>#DIV/0!</v>
      </c>
      <c r="I83" s="35"/>
      <c r="J83" s="35"/>
      <c r="K83" s="35"/>
      <c r="L83" s="60" t="e">
        <f t="shared" si="1"/>
        <v>#DIV/0!</v>
      </c>
      <c r="M83" s="134"/>
      <c r="N83" s="180" t="e">
        <f t="shared" si="42"/>
        <v>#DIV/0!</v>
      </c>
      <c r="O83" s="35"/>
      <c r="P83" s="35"/>
      <c r="Q83" s="35"/>
      <c r="R83" s="60" t="e">
        <f t="shared" si="2"/>
        <v>#DIV/0!</v>
      </c>
      <c r="S83" s="134"/>
      <c r="T83" s="180" t="e">
        <f t="shared" si="43"/>
        <v>#DIV/0!</v>
      </c>
      <c r="U83" s="180" t="e">
        <f t="shared" si="44"/>
        <v>#DIV/0!</v>
      </c>
      <c r="V83" s="35"/>
      <c r="W83" s="35"/>
      <c r="X83" s="35"/>
      <c r="Y83" s="60" t="e">
        <f t="shared" si="3"/>
        <v>#DIV/0!</v>
      </c>
      <c r="Z83" s="134"/>
      <c r="AA83" s="180" t="e">
        <f t="shared" si="45"/>
        <v>#DIV/0!</v>
      </c>
      <c r="AB83" s="180" t="e">
        <f t="shared" si="46"/>
        <v>#DIV/0!</v>
      </c>
      <c r="AC83" s="35"/>
      <c r="AD83" s="35"/>
      <c r="AE83" s="35"/>
      <c r="AF83" s="60" t="e">
        <f t="shared" si="4"/>
        <v>#DIV/0!</v>
      </c>
      <c r="AG83" s="134"/>
      <c r="AH83" s="180" t="e">
        <f t="shared" si="47"/>
        <v>#DIV/0!</v>
      </c>
      <c r="AI83" s="180" t="e">
        <f t="shared" si="48"/>
        <v>#DIV/0!</v>
      </c>
      <c r="AJ83" s="35"/>
      <c r="AK83" s="35"/>
      <c r="AL83" s="35"/>
      <c r="AM83" s="60" t="e">
        <f t="shared" si="5"/>
        <v>#DIV/0!</v>
      </c>
      <c r="AN83" s="134"/>
      <c r="AO83" s="180" t="e">
        <f t="shared" si="49"/>
        <v>#DIV/0!</v>
      </c>
      <c r="AP83" s="180" t="e">
        <f t="shared" si="50"/>
        <v>#DIV/0!</v>
      </c>
      <c r="AQ83" s="134"/>
      <c r="AR83" s="35"/>
      <c r="AS83" s="35"/>
      <c r="AT83" s="35"/>
      <c r="AU83" s="60" t="e">
        <f t="shared" si="6"/>
        <v>#DIV/0!</v>
      </c>
      <c r="AV83" s="134"/>
      <c r="AW83" s="180" t="e">
        <f t="shared" si="51"/>
        <v>#DIV/0!</v>
      </c>
      <c r="AX83" s="180" t="e">
        <f t="shared" si="52"/>
        <v>#DIV/0!</v>
      </c>
      <c r="AY83" s="134"/>
      <c r="AZ83" s="184">
        <f t="shared" si="34"/>
        <v>0</v>
      </c>
      <c r="BA83" s="185">
        <f t="shared" si="35"/>
        <v>0</v>
      </c>
      <c r="BB83" s="185">
        <f t="shared" si="36"/>
        <v>0</v>
      </c>
      <c r="BC83" s="186" t="e">
        <f t="shared" si="37"/>
        <v>#DIV/0!</v>
      </c>
      <c r="BD83" s="187">
        <f t="shared" si="38"/>
        <v>0</v>
      </c>
      <c r="BE83" s="188" t="e">
        <f t="shared" si="53"/>
        <v>#DIV/0!</v>
      </c>
      <c r="BF83" s="189" t="e">
        <f t="shared" si="54"/>
        <v>#DIV/0!</v>
      </c>
      <c r="BG83" s="187">
        <f t="shared" si="39"/>
        <v>0</v>
      </c>
      <c r="BH83" s="187">
        <f t="shared" si="40"/>
        <v>0</v>
      </c>
    </row>
    <row r="84" spans="1:60" ht="15.75" hidden="1">
      <c r="A84" s="231">
        <v>44003</v>
      </c>
      <c r="B84" s="44" t="s">
        <v>36</v>
      </c>
      <c r="C84" s="35"/>
      <c r="D84" s="35"/>
      <c r="E84" s="35"/>
      <c r="F84" s="60" t="e">
        <f t="shared" si="0"/>
        <v>#DIV/0!</v>
      </c>
      <c r="G84" s="134"/>
      <c r="H84" s="144" t="e">
        <f t="shared" si="41"/>
        <v>#DIV/0!</v>
      </c>
      <c r="I84" s="35"/>
      <c r="J84" s="35"/>
      <c r="K84" s="35"/>
      <c r="L84" s="60" t="e">
        <f t="shared" si="1"/>
        <v>#DIV/0!</v>
      </c>
      <c r="M84" s="134"/>
      <c r="N84" s="180" t="e">
        <f t="shared" si="42"/>
        <v>#DIV/0!</v>
      </c>
      <c r="O84" s="35"/>
      <c r="P84" s="35"/>
      <c r="Q84" s="35"/>
      <c r="R84" s="60" t="e">
        <f t="shared" si="2"/>
        <v>#DIV/0!</v>
      </c>
      <c r="S84" s="134"/>
      <c r="T84" s="180" t="e">
        <f t="shared" si="43"/>
        <v>#DIV/0!</v>
      </c>
      <c r="U84" s="180" t="e">
        <f t="shared" si="44"/>
        <v>#DIV/0!</v>
      </c>
      <c r="V84" s="35"/>
      <c r="W84" s="35"/>
      <c r="X84" s="35"/>
      <c r="Y84" s="60" t="e">
        <f t="shared" si="3"/>
        <v>#DIV/0!</v>
      </c>
      <c r="Z84" s="134"/>
      <c r="AA84" s="180" t="e">
        <f t="shared" si="45"/>
        <v>#DIV/0!</v>
      </c>
      <c r="AB84" s="180" t="e">
        <f t="shared" si="46"/>
        <v>#DIV/0!</v>
      </c>
      <c r="AC84" s="35"/>
      <c r="AD84" s="35"/>
      <c r="AE84" s="35"/>
      <c r="AF84" s="60" t="e">
        <f t="shared" si="4"/>
        <v>#DIV/0!</v>
      </c>
      <c r="AG84" s="134"/>
      <c r="AH84" s="180" t="e">
        <f t="shared" si="47"/>
        <v>#DIV/0!</v>
      </c>
      <c r="AI84" s="180" t="e">
        <f t="shared" si="48"/>
        <v>#DIV/0!</v>
      </c>
      <c r="AJ84" s="35"/>
      <c r="AK84" s="35"/>
      <c r="AL84" s="35"/>
      <c r="AM84" s="60" t="e">
        <f t="shared" si="5"/>
        <v>#DIV/0!</v>
      </c>
      <c r="AN84" s="134"/>
      <c r="AO84" s="180" t="e">
        <f t="shared" si="49"/>
        <v>#DIV/0!</v>
      </c>
      <c r="AP84" s="180" t="e">
        <f t="shared" si="50"/>
        <v>#DIV/0!</v>
      </c>
      <c r="AQ84" s="134"/>
      <c r="AR84" s="35"/>
      <c r="AS84" s="35"/>
      <c r="AT84" s="35"/>
      <c r="AU84" s="60" t="e">
        <f t="shared" si="6"/>
        <v>#DIV/0!</v>
      </c>
      <c r="AV84" s="134"/>
      <c r="AW84" s="180" t="e">
        <f t="shared" si="51"/>
        <v>#DIV/0!</v>
      </c>
      <c r="AX84" s="180" t="e">
        <f t="shared" si="52"/>
        <v>#DIV/0!</v>
      </c>
      <c r="AY84" s="134"/>
      <c r="AZ84" s="184">
        <f t="shared" si="34"/>
        <v>0</v>
      </c>
      <c r="BA84" s="185">
        <f t="shared" si="35"/>
        <v>0</v>
      </c>
      <c r="BB84" s="185">
        <f t="shared" si="36"/>
        <v>0</v>
      </c>
      <c r="BC84" s="186" t="e">
        <f t="shared" si="37"/>
        <v>#DIV/0!</v>
      </c>
      <c r="BD84" s="187">
        <f t="shared" si="38"/>
        <v>0</v>
      </c>
      <c r="BE84" s="188" t="e">
        <f t="shared" si="53"/>
        <v>#DIV/0!</v>
      </c>
      <c r="BF84" s="189" t="e">
        <f t="shared" si="54"/>
        <v>#DIV/0!</v>
      </c>
      <c r="BG84" s="187">
        <f t="shared" si="39"/>
        <v>0</v>
      </c>
      <c r="BH84" s="187">
        <f t="shared" si="40"/>
        <v>0</v>
      </c>
    </row>
    <row r="85" spans="1:60" ht="15.75" hidden="1">
      <c r="A85" s="231">
        <v>44004</v>
      </c>
      <c r="B85" s="44" t="s">
        <v>37</v>
      </c>
      <c r="C85" s="35"/>
      <c r="D85" s="35"/>
      <c r="E85" s="35"/>
      <c r="F85" s="60" t="e">
        <f t="shared" si="0"/>
        <v>#DIV/0!</v>
      </c>
      <c r="G85" s="134"/>
      <c r="H85" s="144" t="e">
        <f t="shared" si="41"/>
        <v>#DIV/0!</v>
      </c>
      <c r="I85" s="35"/>
      <c r="J85" s="35"/>
      <c r="K85" s="35"/>
      <c r="L85" s="60" t="e">
        <f t="shared" si="1"/>
        <v>#DIV/0!</v>
      </c>
      <c r="M85" s="134"/>
      <c r="N85" s="180" t="e">
        <f t="shared" si="42"/>
        <v>#DIV/0!</v>
      </c>
      <c r="O85" s="35"/>
      <c r="P85" s="35"/>
      <c r="Q85" s="35"/>
      <c r="R85" s="60" t="e">
        <f t="shared" si="2"/>
        <v>#DIV/0!</v>
      </c>
      <c r="S85" s="134"/>
      <c r="T85" s="180" t="e">
        <f t="shared" si="43"/>
        <v>#DIV/0!</v>
      </c>
      <c r="U85" s="180" t="e">
        <f t="shared" si="44"/>
        <v>#DIV/0!</v>
      </c>
      <c r="V85" s="35"/>
      <c r="W85" s="35"/>
      <c r="X85" s="35"/>
      <c r="Y85" s="60" t="e">
        <f t="shared" si="3"/>
        <v>#DIV/0!</v>
      </c>
      <c r="Z85" s="134"/>
      <c r="AA85" s="180" t="e">
        <f t="shared" si="45"/>
        <v>#DIV/0!</v>
      </c>
      <c r="AB85" s="180" t="e">
        <f t="shared" si="46"/>
        <v>#DIV/0!</v>
      </c>
      <c r="AC85" s="35"/>
      <c r="AD85" s="35"/>
      <c r="AE85" s="35"/>
      <c r="AF85" s="60" t="e">
        <f t="shared" si="4"/>
        <v>#DIV/0!</v>
      </c>
      <c r="AG85" s="134"/>
      <c r="AH85" s="180" t="e">
        <f t="shared" si="47"/>
        <v>#DIV/0!</v>
      </c>
      <c r="AI85" s="180" t="e">
        <f t="shared" si="48"/>
        <v>#DIV/0!</v>
      </c>
      <c r="AJ85" s="35"/>
      <c r="AK85" s="35"/>
      <c r="AL85" s="35"/>
      <c r="AM85" s="60" t="e">
        <f t="shared" si="5"/>
        <v>#DIV/0!</v>
      </c>
      <c r="AN85" s="134"/>
      <c r="AO85" s="180" t="e">
        <f t="shared" si="49"/>
        <v>#DIV/0!</v>
      </c>
      <c r="AP85" s="180" t="e">
        <f t="shared" si="50"/>
        <v>#DIV/0!</v>
      </c>
      <c r="AQ85" s="134"/>
      <c r="AR85" s="35"/>
      <c r="AS85" s="35"/>
      <c r="AT85" s="35"/>
      <c r="AU85" s="60" t="e">
        <f t="shared" si="6"/>
        <v>#DIV/0!</v>
      </c>
      <c r="AV85" s="134"/>
      <c r="AW85" s="180" t="e">
        <f t="shared" si="51"/>
        <v>#DIV/0!</v>
      </c>
      <c r="AX85" s="180" t="e">
        <f t="shared" si="52"/>
        <v>#DIV/0!</v>
      </c>
      <c r="AY85" s="134"/>
      <c r="AZ85" s="184">
        <f t="shared" si="34"/>
        <v>0</v>
      </c>
      <c r="BA85" s="185">
        <f t="shared" si="35"/>
        <v>0</v>
      </c>
      <c r="BB85" s="185">
        <f t="shared" si="36"/>
        <v>0</v>
      </c>
      <c r="BC85" s="186" t="e">
        <f t="shared" si="37"/>
        <v>#DIV/0!</v>
      </c>
      <c r="BD85" s="187">
        <f t="shared" si="38"/>
        <v>0</v>
      </c>
      <c r="BE85" s="188" t="e">
        <f t="shared" si="53"/>
        <v>#DIV/0!</v>
      </c>
      <c r="BF85" s="189" t="e">
        <f t="shared" si="54"/>
        <v>#DIV/0!</v>
      </c>
      <c r="BG85" s="187">
        <f t="shared" si="39"/>
        <v>0</v>
      </c>
      <c r="BH85" s="187">
        <f t="shared" si="40"/>
        <v>0</v>
      </c>
    </row>
    <row r="86" spans="1:60" ht="15.75" hidden="1">
      <c r="A86" s="231">
        <v>44005</v>
      </c>
      <c r="B86" s="44" t="s">
        <v>38</v>
      </c>
      <c r="C86" s="35"/>
      <c r="D86" s="35"/>
      <c r="E86" s="35"/>
      <c r="F86" s="60" t="e">
        <f t="shared" si="0"/>
        <v>#DIV/0!</v>
      </c>
      <c r="G86" s="134"/>
      <c r="H86" s="144" t="e">
        <f t="shared" si="41"/>
        <v>#DIV/0!</v>
      </c>
      <c r="I86" s="35"/>
      <c r="J86" s="35"/>
      <c r="K86" s="35"/>
      <c r="L86" s="60" t="e">
        <f t="shared" si="1"/>
        <v>#DIV/0!</v>
      </c>
      <c r="M86" s="134"/>
      <c r="N86" s="180" t="e">
        <f t="shared" si="42"/>
        <v>#DIV/0!</v>
      </c>
      <c r="O86" s="35"/>
      <c r="P86" s="35"/>
      <c r="Q86" s="35"/>
      <c r="R86" s="60" t="e">
        <f t="shared" si="2"/>
        <v>#DIV/0!</v>
      </c>
      <c r="S86" s="134"/>
      <c r="T86" s="180" t="e">
        <f t="shared" si="43"/>
        <v>#DIV/0!</v>
      </c>
      <c r="U86" s="180" t="e">
        <f t="shared" si="44"/>
        <v>#DIV/0!</v>
      </c>
      <c r="V86" s="35"/>
      <c r="W86" s="35"/>
      <c r="X86" s="35"/>
      <c r="Y86" s="60" t="e">
        <f t="shared" si="3"/>
        <v>#DIV/0!</v>
      </c>
      <c r="Z86" s="134"/>
      <c r="AA86" s="180" t="e">
        <f t="shared" si="45"/>
        <v>#DIV/0!</v>
      </c>
      <c r="AB86" s="180" t="e">
        <f t="shared" si="46"/>
        <v>#DIV/0!</v>
      </c>
      <c r="AC86" s="35"/>
      <c r="AD86" s="35"/>
      <c r="AE86" s="35"/>
      <c r="AF86" s="60" t="e">
        <f t="shared" si="4"/>
        <v>#DIV/0!</v>
      </c>
      <c r="AG86" s="134"/>
      <c r="AH86" s="180" t="e">
        <f t="shared" si="47"/>
        <v>#DIV/0!</v>
      </c>
      <c r="AI86" s="180" t="e">
        <f t="shared" si="48"/>
        <v>#DIV/0!</v>
      </c>
      <c r="AJ86" s="35"/>
      <c r="AK86" s="35"/>
      <c r="AL86" s="35"/>
      <c r="AM86" s="60" t="e">
        <f t="shared" si="5"/>
        <v>#DIV/0!</v>
      </c>
      <c r="AN86" s="134"/>
      <c r="AO86" s="180" t="e">
        <f t="shared" si="49"/>
        <v>#DIV/0!</v>
      </c>
      <c r="AP86" s="180" t="e">
        <f t="shared" si="50"/>
        <v>#DIV/0!</v>
      </c>
      <c r="AQ86" s="134"/>
      <c r="AR86" s="35"/>
      <c r="AS86" s="35"/>
      <c r="AT86" s="35"/>
      <c r="AU86" s="60" t="e">
        <f t="shared" si="6"/>
        <v>#DIV/0!</v>
      </c>
      <c r="AV86" s="134"/>
      <c r="AW86" s="180" t="e">
        <f t="shared" si="51"/>
        <v>#DIV/0!</v>
      </c>
      <c r="AX86" s="180" t="e">
        <f t="shared" si="52"/>
        <v>#DIV/0!</v>
      </c>
      <c r="AY86" s="134"/>
      <c r="AZ86" s="184">
        <f t="shared" si="34"/>
        <v>0</v>
      </c>
      <c r="BA86" s="185">
        <f t="shared" si="35"/>
        <v>0</v>
      </c>
      <c r="BB86" s="185">
        <f t="shared" si="36"/>
        <v>0</v>
      </c>
      <c r="BC86" s="186" t="e">
        <f t="shared" si="37"/>
        <v>#DIV/0!</v>
      </c>
      <c r="BD86" s="187">
        <f t="shared" si="38"/>
        <v>0</v>
      </c>
      <c r="BE86" s="188" t="e">
        <f t="shared" si="53"/>
        <v>#DIV/0!</v>
      </c>
      <c r="BF86" s="189" t="e">
        <f t="shared" si="54"/>
        <v>#DIV/0!</v>
      </c>
      <c r="BG86" s="187">
        <f t="shared" si="39"/>
        <v>0</v>
      </c>
      <c r="BH86" s="187">
        <f t="shared" si="40"/>
        <v>0</v>
      </c>
    </row>
    <row r="87" spans="1:60" ht="15.75" hidden="1">
      <c r="A87" s="231">
        <v>44006</v>
      </c>
      <c r="B87" s="44" t="s">
        <v>39</v>
      </c>
      <c r="C87" s="35"/>
      <c r="D87" s="35"/>
      <c r="E87" s="35"/>
      <c r="F87" s="60" t="e">
        <f t="shared" si="0"/>
        <v>#DIV/0!</v>
      </c>
      <c r="G87" s="134"/>
      <c r="H87" s="144" t="e">
        <f t="shared" si="41"/>
        <v>#DIV/0!</v>
      </c>
      <c r="I87" s="35"/>
      <c r="J87" s="35"/>
      <c r="K87" s="35"/>
      <c r="L87" s="60" t="e">
        <f t="shared" si="1"/>
        <v>#DIV/0!</v>
      </c>
      <c r="M87" s="134"/>
      <c r="N87" s="180" t="e">
        <f t="shared" si="42"/>
        <v>#DIV/0!</v>
      </c>
      <c r="O87" s="35"/>
      <c r="P87" s="35"/>
      <c r="Q87" s="35"/>
      <c r="R87" s="60" t="e">
        <f t="shared" si="2"/>
        <v>#DIV/0!</v>
      </c>
      <c r="S87" s="134"/>
      <c r="T87" s="180" t="e">
        <f t="shared" si="43"/>
        <v>#DIV/0!</v>
      </c>
      <c r="U87" s="180" t="e">
        <f t="shared" si="44"/>
        <v>#DIV/0!</v>
      </c>
      <c r="V87" s="35"/>
      <c r="W87" s="35"/>
      <c r="X87" s="35"/>
      <c r="Y87" s="60" t="e">
        <f t="shared" si="3"/>
        <v>#DIV/0!</v>
      </c>
      <c r="Z87" s="134"/>
      <c r="AA87" s="180" t="e">
        <f t="shared" si="45"/>
        <v>#DIV/0!</v>
      </c>
      <c r="AB87" s="180" t="e">
        <f t="shared" si="46"/>
        <v>#DIV/0!</v>
      </c>
      <c r="AC87" s="35"/>
      <c r="AD87" s="35"/>
      <c r="AE87" s="35"/>
      <c r="AF87" s="60" t="e">
        <f t="shared" si="4"/>
        <v>#DIV/0!</v>
      </c>
      <c r="AG87" s="134"/>
      <c r="AH87" s="180" t="e">
        <f t="shared" si="47"/>
        <v>#DIV/0!</v>
      </c>
      <c r="AI87" s="180" t="e">
        <f t="shared" si="48"/>
        <v>#DIV/0!</v>
      </c>
      <c r="AJ87" s="35"/>
      <c r="AK87" s="35"/>
      <c r="AL87" s="35"/>
      <c r="AM87" s="60" t="e">
        <f t="shared" si="5"/>
        <v>#DIV/0!</v>
      </c>
      <c r="AN87" s="134"/>
      <c r="AO87" s="180" t="e">
        <f t="shared" si="49"/>
        <v>#DIV/0!</v>
      </c>
      <c r="AP87" s="180" t="e">
        <f t="shared" si="50"/>
        <v>#DIV/0!</v>
      </c>
      <c r="AQ87" s="134"/>
      <c r="AR87" s="35"/>
      <c r="AS87" s="35"/>
      <c r="AT87" s="35"/>
      <c r="AU87" s="60" t="e">
        <f t="shared" si="6"/>
        <v>#DIV/0!</v>
      </c>
      <c r="AV87" s="134"/>
      <c r="AW87" s="180" t="e">
        <f t="shared" si="51"/>
        <v>#DIV/0!</v>
      </c>
      <c r="AX87" s="180" t="e">
        <f t="shared" si="52"/>
        <v>#DIV/0!</v>
      </c>
      <c r="AY87" s="134"/>
      <c r="AZ87" s="184">
        <f t="shared" si="34"/>
        <v>0</v>
      </c>
      <c r="BA87" s="185">
        <f t="shared" si="35"/>
        <v>0</v>
      </c>
      <c r="BB87" s="185">
        <f t="shared" si="36"/>
        <v>0</v>
      </c>
      <c r="BC87" s="186" t="e">
        <f t="shared" si="37"/>
        <v>#DIV/0!</v>
      </c>
      <c r="BD87" s="187">
        <f t="shared" si="38"/>
        <v>0</v>
      </c>
      <c r="BE87" s="188" t="e">
        <f t="shared" si="53"/>
        <v>#DIV/0!</v>
      </c>
      <c r="BF87" s="189" t="e">
        <f t="shared" si="54"/>
        <v>#DIV/0!</v>
      </c>
      <c r="BG87" s="187">
        <f t="shared" si="39"/>
        <v>0</v>
      </c>
      <c r="BH87" s="187">
        <f t="shared" si="40"/>
        <v>0</v>
      </c>
    </row>
    <row r="88" spans="1:60" ht="15.75" hidden="1">
      <c r="A88" s="231">
        <v>44007</v>
      </c>
      <c r="B88" s="44" t="s">
        <v>33</v>
      </c>
      <c r="C88" s="35"/>
      <c r="D88" s="35"/>
      <c r="E88" s="35"/>
      <c r="F88" s="60" t="e">
        <f t="shared" si="0"/>
        <v>#DIV/0!</v>
      </c>
      <c r="G88" s="134"/>
      <c r="H88" s="144" t="e">
        <f t="shared" si="41"/>
        <v>#DIV/0!</v>
      </c>
      <c r="I88" s="35"/>
      <c r="J88" s="35"/>
      <c r="K88" s="35"/>
      <c r="L88" s="60" t="e">
        <f t="shared" si="1"/>
        <v>#DIV/0!</v>
      </c>
      <c r="M88" s="134"/>
      <c r="N88" s="180" t="e">
        <f t="shared" si="42"/>
        <v>#DIV/0!</v>
      </c>
      <c r="O88" s="35"/>
      <c r="P88" s="35"/>
      <c r="Q88" s="35"/>
      <c r="R88" s="60" t="e">
        <f t="shared" si="2"/>
        <v>#DIV/0!</v>
      </c>
      <c r="S88" s="134"/>
      <c r="T88" s="180" t="e">
        <f t="shared" si="43"/>
        <v>#DIV/0!</v>
      </c>
      <c r="U88" s="180" t="e">
        <f t="shared" si="44"/>
        <v>#DIV/0!</v>
      </c>
      <c r="V88" s="35"/>
      <c r="W88" s="35"/>
      <c r="X88" s="35"/>
      <c r="Y88" s="60" t="e">
        <f t="shared" si="3"/>
        <v>#DIV/0!</v>
      </c>
      <c r="Z88" s="134"/>
      <c r="AA88" s="180" t="e">
        <f t="shared" si="45"/>
        <v>#DIV/0!</v>
      </c>
      <c r="AB88" s="180" t="e">
        <f t="shared" si="46"/>
        <v>#DIV/0!</v>
      </c>
      <c r="AC88" s="35"/>
      <c r="AD88" s="35"/>
      <c r="AE88" s="35"/>
      <c r="AF88" s="60" t="e">
        <f t="shared" si="4"/>
        <v>#DIV/0!</v>
      </c>
      <c r="AG88" s="134"/>
      <c r="AH88" s="180" t="e">
        <f t="shared" si="47"/>
        <v>#DIV/0!</v>
      </c>
      <c r="AI88" s="180" t="e">
        <f t="shared" si="48"/>
        <v>#DIV/0!</v>
      </c>
      <c r="AJ88" s="35"/>
      <c r="AK88" s="35"/>
      <c r="AL88" s="35"/>
      <c r="AM88" s="60" t="e">
        <f t="shared" si="5"/>
        <v>#DIV/0!</v>
      </c>
      <c r="AN88" s="134"/>
      <c r="AO88" s="180" t="e">
        <f t="shared" si="49"/>
        <v>#DIV/0!</v>
      </c>
      <c r="AP88" s="180" t="e">
        <f t="shared" si="50"/>
        <v>#DIV/0!</v>
      </c>
      <c r="AQ88" s="134"/>
      <c r="AR88" s="35"/>
      <c r="AS88" s="35"/>
      <c r="AT88" s="35"/>
      <c r="AU88" s="60" t="e">
        <f t="shared" si="6"/>
        <v>#DIV/0!</v>
      </c>
      <c r="AV88" s="134"/>
      <c r="AW88" s="180" t="e">
        <f t="shared" si="51"/>
        <v>#DIV/0!</v>
      </c>
      <c r="AX88" s="180" t="e">
        <f t="shared" si="52"/>
        <v>#DIV/0!</v>
      </c>
      <c r="AY88" s="134"/>
      <c r="AZ88" s="184">
        <f t="shared" si="34"/>
        <v>0</v>
      </c>
      <c r="BA88" s="185">
        <f t="shared" si="35"/>
        <v>0</v>
      </c>
      <c r="BB88" s="185">
        <f t="shared" si="36"/>
        <v>0</v>
      </c>
      <c r="BC88" s="186" t="e">
        <f t="shared" si="37"/>
        <v>#DIV/0!</v>
      </c>
      <c r="BD88" s="187">
        <f t="shared" si="38"/>
        <v>0</v>
      </c>
      <c r="BE88" s="188" t="e">
        <f t="shared" si="53"/>
        <v>#DIV/0!</v>
      </c>
      <c r="BF88" s="189" t="e">
        <f t="shared" si="54"/>
        <v>#DIV/0!</v>
      </c>
      <c r="BG88" s="187">
        <f t="shared" si="39"/>
        <v>0</v>
      </c>
      <c r="BH88" s="187">
        <f t="shared" si="40"/>
        <v>0</v>
      </c>
    </row>
    <row r="89" spans="1:60" ht="15.75" hidden="1">
      <c r="A89" s="231">
        <v>44008</v>
      </c>
      <c r="B89" s="44" t="s">
        <v>34</v>
      </c>
      <c r="C89" s="35"/>
      <c r="D89" s="35"/>
      <c r="E89" s="35"/>
      <c r="F89" s="60" t="e">
        <f t="shared" si="0"/>
        <v>#DIV/0!</v>
      </c>
      <c r="G89" s="134"/>
      <c r="H89" s="144" t="e">
        <f t="shared" si="41"/>
        <v>#DIV/0!</v>
      </c>
      <c r="I89" s="35"/>
      <c r="J89" s="35"/>
      <c r="K89" s="35"/>
      <c r="L89" s="60" t="e">
        <f t="shared" si="1"/>
        <v>#DIV/0!</v>
      </c>
      <c r="M89" s="134"/>
      <c r="N89" s="180" t="e">
        <f t="shared" si="42"/>
        <v>#DIV/0!</v>
      </c>
      <c r="O89" s="35"/>
      <c r="P89" s="35"/>
      <c r="Q89" s="35"/>
      <c r="R89" s="60" t="e">
        <f t="shared" si="2"/>
        <v>#DIV/0!</v>
      </c>
      <c r="S89" s="134"/>
      <c r="T89" s="180" t="e">
        <f t="shared" si="43"/>
        <v>#DIV/0!</v>
      </c>
      <c r="U89" s="180" t="e">
        <f t="shared" si="44"/>
        <v>#DIV/0!</v>
      </c>
      <c r="V89" s="35"/>
      <c r="W89" s="35"/>
      <c r="X89" s="35"/>
      <c r="Y89" s="60" t="e">
        <f t="shared" si="3"/>
        <v>#DIV/0!</v>
      </c>
      <c r="Z89" s="134"/>
      <c r="AA89" s="180" t="e">
        <f t="shared" si="45"/>
        <v>#DIV/0!</v>
      </c>
      <c r="AB89" s="180" t="e">
        <f t="shared" si="46"/>
        <v>#DIV/0!</v>
      </c>
      <c r="AC89" s="35"/>
      <c r="AD89" s="35"/>
      <c r="AE89" s="35"/>
      <c r="AF89" s="60" t="e">
        <f t="shared" si="4"/>
        <v>#DIV/0!</v>
      </c>
      <c r="AG89" s="134"/>
      <c r="AH89" s="180" t="e">
        <f t="shared" si="47"/>
        <v>#DIV/0!</v>
      </c>
      <c r="AI89" s="180" t="e">
        <f t="shared" si="48"/>
        <v>#DIV/0!</v>
      </c>
      <c r="AJ89" s="35"/>
      <c r="AK89" s="35"/>
      <c r="AL89" s="35"/>
      <c r="AM89" s="60" t="e">
        <f t="shared" si="5"/>
        <v>#DIV/0!</v>
      </c>
      <c r="AN89" s="134"/>
      <c r="AO89" s="180" t="e">
        <f t="shared" si="49"/>
        <v>#DIV/0!</v>
      </c>
      <c r="AP89" s="180" t="e">
        <f t="shared" si="50"/>
        <v>#DIV/0!</v>
      </c>
      <c r="AQ89" s="134"/>
      <c r="AR89" s="35"/>
      <c r="AS89" s="35"/>
      <c r="AT89" s="35"/>
      <c r="AU89" s="60" t="e">
        <f t="shared" si="6"/>
        <v>#DIV/0!</v>
      </c>
      <c r="AV89" s="134"/>
      <c r="AW89" s="180" t="e">
        <f t="shared" si="51"/>
        <v>#DIV/0!</v>
      </c>
      <c r="AX89" s="180" t="e">
        <f t="shared" si="52"/>
        <v>#DIV/0!</v>
      </c>
      <c r="AY89" s="134"/>
      <c r="AZ89" s="184">
        <f t="shared" si="34"/>
        <v>0</v>
      </c>
      <c r="BA89" s="185">
        <f t="shared" si="35"/>
        <v>0</v>
      </c>
      <c r="BB89" s="185">
        <f t="shared" si="36"/>
        <v>0</v>
      </c>
      <c r="BC89" s="186" t="e">
        <f t="shared" si="37"/>
        <v>#DIV/0!</v>
      </c>
      <c r="BD89" s="187">
        <f t="shared" si="38"/>
        <v>0</v>
      </c>
      <c r="BE89" s="188" t="e">
        <f t="shared" si="53"/>
        <v>#DIV/0!</v>
      </c>
      <c r="BF89" s="189" t="e">
        <f t="shared" si="54"/>
        <v>#DIV/0!</v>
      </c>
      <c r="BG89" s="187">
        <f t="shared" si="39"/>
        <v>0</v>
      </c>
      <c r="BH89" s="187">
        <f t="shared" si="40"/>
        <v>0</v>
      </c>
    </row>
    <row r="90" spans="1:60" ht="15.75" hidden="1">
      <c r="A90" s="231">
        <v>44009</v>
      </c>
      <c r="B90" s="44" t="s">
        <v>35</v>
      </c>
      <c r="C90" s="35"/>
      <c r="D90" s="35"/>
      <c r="E90" s="35"/>
      <c r="F90" s="60" t="e">
        <f t="shared" si="0"/>
        <v>#DIV/0!</v>
      </c>
      <c r="G90" s="134"/>
      <c r="H90" s="144" t="e">
        <f t="shared" si="41"/>
        <v>#DIV/0!</v>
      </c>
      <c r="I90" s="35"/>
      <c r="J90" s="35"/>
      <c r="K90" s="35"/>
      <c r="L90" s="60" t="e">
        <f t="shared" si="1"/>
        <v>#DIV/0!</v>
      </c>
      <c r="M90" s="134"/>
      <c r="N90" s="180" t="e">
        <f t="shared" si="42"/>
        <v>#DIV/0!</v>
      </c>
      <c r="O90" s="35"/>
      <c r="P90" s="35"/>
      <c r="Q90" s="35"/>
      <c r="R90" s="60" t="e">
        <f t="shared" si="2"/>
        <v>#DIV/0!</v>
      </c>
      <c r="S90" s="134"/>
      <c r="T90" s="180" t="e">
        <f t="shared" si="43"/>
        <v>#DIV/0!</v>
      </c>
      <c r="U90" s="180" t="e">
        <f t="shared" si="44"/>
        <v>#DIV/0!</v>
      </c>
      <c r="V90" s="35"/>
      <c r="W90" s="35"/>
      <c r="X90" s="35"/>
      <c r="Y90" s="60" t="e">
        <f t="shared" si="3"/>
        <v>#DIV/0!</v>
      </c>
      <c r="Z90" s="134"/>
      <c r="AA90" s="180" t="e">
        <f t="shared" si="45"/>
        <v>#DIV/0!</v>
      </c>
      <c r="AB90" s="180" t="e">
        <f t="shared" si="46"/>
        <v>#DIV/0!</v>
      </c>
      <c r="AC90" s="35"/>
      <c r="AD90" s="35"/>
      <c r="AE90" s="35"/>
      <c r="AF90" s="60" t="e">
        <f t="shared" si="4"/>
        <v>#DIV/0!</v>
      </c>
      <c r="AG90" s="134"/>
      <c r="AH90" s="180" t="e">
        <f t="shared" si="47"/>
        <v>#DIV/0!</v>
      </c>
      <c r="AI90" s="180" t="e">
        <f t="shared" si="48"/>
        <v>#DIV/0!</v>
      </c>
      <c r="AJ90" s="35"/>
      <c r="AK90" s="35"/>
      <c r="AL90" s="35"/>
      <c r="AM90" s="60" t="e">
        <f t="shared" si="5"/>
        <v>#DIV/0!</v>
      </c>
      <c r="AN90" s="134"/>
      <c r="AO90" s="180" t="e">
        <f t="shared" si="49"/>
        <v>#DIV/0!</v>
      </c>
      <c r="AP90" s="180" t="e">
        <f t="shared" si="50"/>
        <v>#DIV/0!</v>
      </c>
      <c r="AQ90" s="134"/>
      <c r="AR90" s="35"/>
      <c r="AS90" s="35"/>
      <c r="AT90" s="35"/>
      <c r="AU90" s="60" t="e">
        <f t="shared" si="6"/>
        <v>#DIV/0!</v>
      </c>
      <c r="AV90" s="134"/>
      <c r="AW90" s="180" t="e">
        <f t="shared" si="51"/>
        <v>#DIV/0!</v>
      </c>
      <c r="AX90" s="180" t="e">
        <f t="shared" si="52"/>
        <v>#DIV/0!</v>
      </c>
      <c r="AY90" s="134"/>
      <c r="AZ90" s="184">
        <f t="shared" si="34"/>
        <v>0</v>
      </c>
      <c r="BA90" s="185">
        <f t="shared" si="35"/>
        <v>0</v>
      </c>
      <c r="BB90" s="185">
        <f t="shared" si="36"/>
        <v>0</v>
      </c>
      <c r="BC90" s="186" t="e">
        <f t="shared" si="37"/>
        <v>#DIV/0!</v>
      </c>
      <c r="BD90" s="187">
        <f t="shared" si="38"/>
        <v>0</v>
      </c>
      <c r="BE90" s="188" t="e">
        <f t="shared" si="53"/>
        <v>#DIV/0!</v>
      </c>
      <c r="BF90" s="189" t="e">
        <f t="shared" si="54"/>
        <v>#DIV/0!</v>
      </c>
      <c r="BG90" s="187">
        <f t="shared" si="39"/>
        <v>0</v>
      </c>
      <c r="BH90" s="187">
        <f t="shared" si="40"/>
        <v>0</v>
      </c>
    </row>
    <row r="91" spans="1:60" ht="15.75" hidden="1">
      <c r="A91" s="231">
        <v>44010</v>
      </c>
      <c r="B91" s="44" t="s">
        <v>36</v>
      </c>
      <c r="C91" s="35"/>
      <c r="D91" s="35"/>
      <c r="E91" s="35"/>
      <c r="F91" s="60" t="e">
        <f t="shared" si="0"/>
        <v>#DIV/0!</v>
      </c>
      <c r="G91" s="134"/>
      <c r="H91" s="144" t="e">
        <f t="shared" si="41"/>
        <v>#DIV/0!</v>
      </c>
      <c r="I91" s="35"/>
      <c r="J91" s="35"/>
      <c r="K91" s="35"/>
      <c r="L91" s="60" t="e">
        <f t="shared" si="1"/>
        <v>#DIV/0!</v>
      </c>
      <c r="M91" s="134"/>
      <c r="N91" s="180" t="e">
        <f t="shared" si="42"/>
        <v>#DIV/0!</v>
      </c>
      <c r="O91" s="35"/>
      <c r="P91" s="35"/>
      <c r="Q91" s="35"/>
      <c r="R91" s="60" t="e">
        <f t="shared" si="2"/>
        <v>#DIV/0!</v>
      </c>
      <c r="S91" s="134"/>
      <c r="T91" s="180" t="e">
        <f t="shared" si="43"/>
        <v>#DIV/0!</v>
      </c>
      <c r="U91" s="180" t="e">
        <f t="shared" si="44"/>
        <v>#DIV/0!</v>
      </c>
      <c r="V91" s="35"/>
      <c r="W91" s="35"/>
      <c r="X91" s="35"/>
      <c r="Y91" s="60" t="e">
        <f t="shared" si="3"/>
        <v>#DIV/0!</v>
      </c>
      <c r="Z91" s="134"/>
      <c r="AA91" s="180" t="e">
        <f t="shared" si="45"/>
        <v>#DIV/0!</v>
      </c>
      <c r="AB91" s="180" t="e">
        <f t="shared" si="46"/>
        <v>#DIV/0!</v>
      </c>
      <c r="AC91" s="35"/>
      <c r="AD91" s="35"/>
      <c r="AE91" s="35"/>
      <c r="AF91" s="60" t="e">
        <f t="shared" si="4"/>
        <v>#DIV/0!</v>
      </c>
      <c r="AG91" s="134"/>
      <c r="AH91" s="180" t="e">
        <f t="shared" si="47"/>
        <v>#DIV/0!</v>
      </c>
      <c r="AI91" s="180" t="e">
        <f t="shared" si="48"/>
        <v>#DIV/0!</v>
      </c>
      <c r="AJ91" s="35"/>
      <c r="AK91" s="35"/>
      <c r="AL91" s="35"/>
      <c r="AM91" s="60" t="e">
        <f t="shared" si="5"/>
        <v>#DIV/0!</v>
      </c>
      <c r="AN91" s="134"/>
      <c r="AO91" s="180" t="e">
        <f t="shared" si="49"/>
        <v>#DIV/0!</v>
      </c>
      <c r="AP91" s="180" t="e">
        <f t="shared" si="50"/>
        <v>#DIV/0!</v>
      </c>
      <c r="AQ91" s="134"/>
      <c r="AR91" s="35"/>
      <c r="AS91" s="35"/>
      <c r="AT91" s="35"/>
      <c r="AU91" s="60" t="e">
        <f t="shared" si="6"/>
        <v>#DIV/0!</v>
      </c>
      <c r="AV91" s="134"/>
      <c r="AW91" s="180" t="e">
        <f t="shared" si="51"/>
        <v>#DIV/0!</v>
      </c>
      <c r="AX91" s="180" t="e">
        <f t="shared" si="52"/>
        <v>#DIV/0!</v>
      </c>
      <c r="AY91" s="134"/>
      <c r="AZ91" s="184">
        <f t="shared" si="34"/>
        <v>0</v>
      </c>
      <c r="BA91" s="185">
        <f t="shared" si="35"/>
        <v>0</v>
      </c>
      <c r="BB91" s="185">
        <f t="shared" si="36"/>
        <v>0</v>
      </c>
      <c r="BC91" s="186" t="e">
        <f t="shared" si="37"/>
        <v>#DIV/0!</v>
      </c>
      <c r="BD91" s="187">
        <f t="shared" si="38"/>
        <v>0</v>
      </c>
      <c r="BE91" s="188" t="e">
        <f t="shared" si="53"/>
        <v>#DIV/0!</v>
      </c>
      <c r="BF91" s="189" t="e">
        <f t="shared" si="54"/>
        <v>#DIV/0!</v>
      </c>
      <c r="BG91" s="187">
        <f t="shared" si="39"/>
        <v>0</v>
      </c>
      <c r="BH91" s="187">
        <f t="shared" si="40"/>
        <v>0</v>
      </c>
    </row>
    <row r="92" spans="1:60" ht="15.75" hidden="1">
      <c r="A92" s="231">
        <v>44011</v>
      </c>
      <c r="B92" s="44" t="s">
        <v>37</v>
      </c>
      <c r="C92" s="35"/>
      <c r="D92" s="35"/>
      <c r="E92" s="35"/>
      <c r="F92" s="60" t="e">
        <f t="shared" si="0"/>
        <v>#DIV/0!</v>
      </c>
      <c r="G92" s="134"/>
      <c r="H92" s="144" t="e">
        <f t="shared" si="41"/>
        <v>#DIV/0!</v>
      </c>
      <c r="I92" s="35"/>
      <c r="J92" s="35"/>
      <c r="K92" s="35"/>
      <c r="L92" s="60" t="e">
        <f t="shared" si="1"/>
        <v>#DIV/0!</v>
      </c>
      <c r="M92" s="134"/>
      <c r="N92" s="180" t="e">
        <f t="shared" si="42"/>
        <v>#DIV/0!</v>
      </c>
      <c r="O92" s="35"/>
      <c r="P92" s="35"/>
      <c r="Q92" s="35"/>
      <c r="R92" s="60" t="e">
        <f t="shared" si="2"/>
        <v>#DIV/0!</v>
      </c>
      <c r="S92" s="134"/>
      <c r="T92" s="180" t="e">
        <f t="shared" si="43"/>
        <v>#DIV/0!</v>
      </c>
      <c r="U92" s="180" t="e">
        <f t="shared" si="44"/>
        <v>#DIV/0!</v>
      </c>
      <c r="V92" s="35"/>
      <c r="W92" s="35"/>
      <c r="X92" s="35"/>
      <c r="Y92" s="60" t="e">
        <f t="shared" si="3"/>
        <v>#DIV/0!</v>
      </c>
      <c r="Z92" s="134"/>
      <c r="AA92" s="180" t="e">
        <f t="shared" si="45"/>
        <v>#DIV/0!</v>
      </c>
      <c r="AB92" s="180" t="e">
        <f t="shared" si="46"/>
        <v>#DIV/0!</v>
      </c>
      <c r="AC92" s="35"/>
      <c r="AD92" s="35"/>
      <c r="AE92" s="35"/>
      <c r="AF92" s="60" t="e">
        <f t="shared" si="4"/>
        <v>#DIV/0!</v>
      </c>
      <c r="AG92" s="134"/>
      <c r="AH92" s="180" t="e">
        <f t="shared" si="47"/>
        <v>#DIV/0!</v>
      </c>
      <c r="AI92" s="180" t="e">
        <f t="shared" si="48"/>
        <v>#DIV/0!</v>
      </c>
      <c r="AJ92" s="35"/>
      <c r="AK92" s="35"/>
      <c r="AL92" s="35"/>
      <c r="AM92" s="60" t="e">
        <f t="shared" si="5"/>
        <v>#DIV/0!</v>
      </c>
      <c r="AN92" s="134"/>
      <c r="AO92" s="180" t="e">
        <f t="shared" si="49"/>
        <v>#DIV/0!</v>
      </c>
      <c r="AP92" s="180" t="e">
        <f t="shared" si="50"/>
        <v>#DIV/0!</v>
      </c>
      <c r="AQ92" s="134"/>
      <c r="AR92" s="35"/>
      <c r="AS92" s="35"/>
      <c r="AT92" s="35"/>
      <c r="AU92" s="60" t="e">
        <f t="shared" si="6"/>
        <v>#DIV/0!</v>
      </c>
      <c r="AV92" s="134"/>
      <c r="AW92" s="180" t="e">
        <f t="shared" si="51"/>
        <v>#DIV/0!</v>
      </c>
      <c r="AX92" s="180" t="e">
        <f t="shared" si="52"/>
        <v>#DIV/0!</v>
      </c>
      <c r="AY92" s="134"/>
      <c r="AZ92" s="184">
        <f t="shared" si="34"/>
        <v>0</v>
      </c>
      <c r="BA92" s="185">
        <f t="shared" si="35"/>
        <v>0</v>
      </c>
      <c r="BB92" s="185">
        <f t="shared" si="36"/>
        <v>0</v>
      </c>
      <c r="BC92" s="186" t="e">
        <f t="shared" si="37"/>
        <v>#DIV/0!</v>
      </c>
      <c r="BD92" s="187">
        <f t="shared" si="38"/>
        <v>0</v>
      </c>
      <c r="BE92" s="188" t="e">
        <f t="shared" si="53"/>
        <v>#DIV/0!</v>
      </c>
      <c r="BF92" s="189" t="e">
        <f t="shared" si="54"/>
        <v>#DIV/0!</v>
      </c>
      <c r="BG92" s="187">
        <f t="shared" si="39"/>
        <v>0</v>
      </c>
      <c r="BH92" s="187">
        <f t="shared" si="40"/>
        <v>0</v>
      </c>
    </row>
    <row r="93" spans="1:60" ht="15.75" hidden="1">
      <c r="A93" s="231">
        <v>44012</v>
      </c>
      <c r="B93" s="44" t="s">
        <v>38</v>
      </c>
      <c r="C93" s="35"/>
      <c r="D93" s="35"/>
      <c r="E93" s="35"/>
      <c r="F93" s="60" t="e">
        <f t="shared" si="0"/>
        <v>#DIV/0!</v>
      </c>
      <c r="G93" s="134"/>
      <c r="H93" s="144" t="e">
        <f t="shared" si="41"/>
        <v>#DIV/0!</v>
      </c>
      <c r="I93" s="35"/>
      <c r="J93" s="35"/>
      <c r="K93" s="35"/>
      <c r="L93" s="60" t="e">
        <f t="shared" si="1"/>
        <v>#DIV/0!</v>
      </c>
      <c r="M93" s="134"/>
      <c r="N93" s="180" t="e">
        <f t="shared" si="42"/>
        <v>#DIV/0!</v>
      </c>
      <c r="O93" s="35"/>
      <c r="P93" s="35"/>
      <c r="Q93" s="35"/>
      <c r="R93" s="60" t="e">
        <f t="shared" si="2"/>
        <v>#DIV/0!</v>
      </c>
      <c r="S93" s="134"/>
      <c r="T93" s="180" t="e">
        <f t="shared" si="43"/>
        <v>#DIV/0!</v>
      </c>
      <c r="U93" s="180" t="e">
        <f t="shared" si="44"/>
        <v>#DIV/0!</v>
      </c>
      <c r="V93" s="35"/>
      <c r="W93" s="35"/>
      <c r="X93" s="35"/>
      <c r="Y93" s="60" t="e">
        <f t="shared" si="3"/>
        <v>#DIV/0!</v>
      </c>
      <c r="Z93" s="134"/>
      <c r="AA93" s="180" t="e">
        <f t="shared" si="45"/>
        <v>#DIV/0!</v>
      </c>
      <c r="AB93" s="180" t="e">
        <f t="shared" si="46"/>
        <v>#DIV/0!</v>
      </c>
      <c r="AC93" s="35"/>
      <c r="AD93" s="35"/>
      <c r="AE93" s="35"/>
      <c r="AF93" s="60" t="e">
        <f t="shared" si="4"/>
        <v>#DIV/0!</v>
      </c>
      <c r="AG93" s="134"/>
      <c r="AH93" s="180" t="e">
        <f t="shared" si="47"/>
        <v>#DIV/0!</v>
      </c>
      <c r="AI93" s="180" t="e">
        <f t="shared" si="48"/>
        <v>#DIV/0!</v>
      </c>
      <c r="AJ93" s="35"/>
      <c r="AK93" s="35"/>
      <c r="AL93" s="35"/>
      <c r="AM93" s="60" t="e">
        <f t="shared" si="5"/>
        <v>#DIV/0!</v>
      </c>
      <c r="AN93" s="134"/>
      <c r="AO93" s="180" t="e">
        <f t="shared" si="49"/>
        <v>#DIV/0!</v>
      </c>
      <c r="AP93" s="180" t="e">
        <f t="shared" si="50"/>
        <v>#DIV/0!</v>
      </c>
      <c r="AQ93" s="134"/>
      <c r="AR93" s="35"/>
      <c r="AS93" s="35"/>
      <c r="AT93" s="35"/>
      <c r="AU93" s="60" t="e">
        <f t="shared" si="6"/>
        <v>#DIV/0!</v>
      </c>
      <c r="AV93" s="134"/>
      <c r="AW93" s="180" t="e">
        <f t="shared" si="51"/>
        <v>#DIV/0!</v>
      </c>
      <c r="AX93" s="180" t="e">
        <f t="shared" si="52"/>
        <v>#DIV/0!</v>
      </c>
      <c r="AY93" s="134"/>
      <c r="AZ93" s="184">
        <f t="shared" si="34"/>
        <v>0</v>
      </c>
      <c r="BA93" s="185">
        <f t="shared" si="35"/>
        <v>0</v>
      </c>
      <c r="BB93" s="185">
        <f t="shared" si="36"/>
        <v>0</v>
      </c>
      <c r="BC93" s="186" t="e">
        <f t="shared" si="37"/>
        <v>#DIV/0!</v>
      </c>
      <c r="BD93" s="187">
        <f t="shared" si="38"/>
        <v>0</v>
      </c>
      <c r="BE93" s="188" t="e">
        <f t="shared" si="53"/>
        <v>#DIV/0!</v>
      </c>
      <c r="BF93" s="189" t="e">
        <f t="shared" si="54"/>
        <v>#DIV/0!</v>
      </c>
      <c r="BG93" s="187">
        <f t="shared" si="39"/>
        <v>0</v>
      </c>
      <c r="BH93" s="187">
        <f t="shared" si="40"/>
        <v>0</v>
      </c>
    </row>
    <row r="94" spans="1:60" ht="15.75" hidden="1">
      <c r="A94" s="231">
        <v>44013</v>
      </c>
      <c r="B94" s="44" t="s">
        <v>39</v>
      </c>
      <c r="C94" s="35"/>
      <c r="D94" s="35"/>
      <c r="E94" s="35"/>
      <c r="F94" s="60" t="e">
        <f t="shared" si="0"/>
        <v>#DIV/0!</v>
      </c>
      <c r="G94" s="134"/>
      <c r="H94" s="144" t="e">
        <f t="shared" si="41"/>
        <v>#DIV/0!</v>
      </c>
      <c r="I94" s="35"/>
      <c r="J94" s="35"/>
      <c r="K94" s="35"/>
      <c r="L94" s="60" t="e">
        <f t="shared" si="1"/>
        <v>#DIV/0!</v>
      </c>
      <c r="M94" s="134"/>
      <c r="N94" s="180" t="e">
        <f t="shared" si="42"/>
        <v>#DIV/0!</v>
      </c>
      <c r="O94" s="35"/>
      <c r="P94" s="35"/>
      <c r="Q94" s="35"/>
      <c r="R94" s="60" t="e">
        <f t="shared" si="2"/>
        <v>#DIV/0!</v>
      </c>
      <c r="S94" s="134"/>
      <c r="T94" s="180" t="e">
        <f t="shared" si="43"/>
        <v>#DIV/0!</v>
      </c>
      <c r="U94" s="180" t="e">
        <f t="shared" si="44"/>
        <v>#DIV/0!</v>
      </c>
      <c r="V94" s="35"/>
      <c r="W94" s="35"/>
      <c r="X94" s="35"/>
      <c r="Y94" s="60" t="e">
        <f t="shared" si="3"/>
        <v>#DIV/0!</v>
      </c>
      <c r="Z94" s="134"/>
      <c r="AA94" s="180" t="e">
        <f t="shared" si="45"/>
        <v>#DIV/0!</v>
      </c>
      <c r="AB94" s="180" t="e">
        <f t="shared" si="46"/>
        <v>#DIV/0!</v>
      </c>
      <c r="AC94" s="35"/>
      <c r="AD94" s="35"/>
      <c r="AE94" s="35"/>
      <c r="AF94" s="60" t="e">
        <f t="shared" si="4"/>
        <v>#DIV/0!</v>
      </c>
      <c r="AG94" s="134"/>
      <c r="AH94" s="180" t="e">
        <f t="shared" si="47"/>
        <v>#DIV/0!</v>
      </c>
      <c r="AI94" s="180" t="e">
        <f t="shared" si="48"/>
        <v>#DIV/0!</v>
      </c>
      <c r="AJ94" s="35"/>
      <c r="AK94" s="35"/>
      <c r="AL94" s="35"/>
      <c r="AM94" s="60" t="e">
        <f t="shared" si="5"/>
        <v>#DIV/0!</v>
      </c>
      <c r="AN94" s="134"/>
      <c r="AO94" s="180" t="e">
        <f t="shared" si="49"/>
        <v>#DIV/0!</v>
      </c>
      <c r="AP94" s="180" t="e">
        <f t="shared" si="50"/>
        <v>#DIV/0!</v>
      </c>
      <c r="AQ94" s="134"/>
      <c r="AR94" s="35"/>
      <c r="AS94" s="35"/>
      <c r="AT94" s="35"/>
      <c r="AU94" s="60" t="e">
        <f t="shared" si="6"/>
        <v>#DIV/0!</v>
      </c>
      <c r="AV94" s="134"/>
      <c r="AW94" s="180" t="e">
        <f t="shared" si="51"/>
        <v>#DIV/0!</v>
      </c>
      <c r="AX94" s="180" t="e">
        <f t="shared" si="52"/>
        <v>#DIV/0!</v>
      </c>
      <c r="AY94" s="134"/>
      <c r="AZ94" s="184">
        <f t="shared" si="34"/>
        <v>0</v>
      </c>
      <c r="BA94" s="185">
        <f t="shared" si="35"/>
        <v>0</v>
      </c>
      <c r="BB94" s="185">
        <f t="shared" si="36"/>
        <v>0</v>
      </c>
      <c r="BC94" s="186" t="e">
        <f t="shared" si="37"/>
        <v>#DIV/0!</v>
      </c>
      <c r="BD94" s="187">
        <f t="shared" si="38"/>
        <v>0</v>
      </c>
      <c r="BE94" s="188" t="e">
        <f t="shared" si="53"/>
        <v>#DIV/0!</v>
      </c>
      <c r="BF94" s="189" t="e">
        <f t="shared" si="54"/>
        <v>#DIV/0!</v>
      </c>
      <c r="BG94" s="187">
        <f t="shared" si="39"/>
        <v>0</v>
      </c>
      <c r="BH94" s="187">
        <f t="shared" si="40"/>
        <v>0</v>
      </c>
    </row>
    <row r="95" spans="1:60" ht="15.75" hidden="1">
      <c r="A95" s="231">
        <v>44014</v>
      </c>
      <c r="B95" s="44" t="s">
        <v>33</v>
      </c>
      <c r="C95" s="35"/>
      <c r="D95" s="35"/>
      <c r="E95" s="35"/>
      <c r="F95" s="60" t="e">
        <f t="shared" si="0"/>
        <v>#DIV/0!</v>
      </c>
      <c r="G95" s="134"/>
      <c r="H95" s="144" t="e">
        <f t="shared" si="41"/>
        <v>#DIV/0!</v>
      </c>
      <c r="I95" s="35"/>
      <c r="J95" s="35"/>
      <c r="K95" s="35"/>
      <c r="L95" s="60" t="e">
        <f t="shared" si="1"/>
        <v>#DIV/0!</v>
      </c>
      <c r="M95" s="134"/>
      <c r="N95" s="180" t="e">
        <f t="shared" si="42"/>
        <v>#DIV/0!</v>
      </c>
      <c r="O95" s="35"/>
      <c r="P95" s="35"/>
      <c r="Q95" s="35"/>
      <c r="R95" s="60" t="e">
        <f t="shared" si="2"/>
        <v>#DIV/0!</v>
      </c>
      <c r="S95" s="134"/>
      <c r="T95" s="180" t="e">
        <f t="shared" si="43"/>
        <v>#DIV/0!</v>
      </c>
      <c r="U95" s="180" t="e">
        <f t="shared" si="44"/>
        <v>#DIV/0!</v>
      </c>
      <c r="V95" s="35"/>
      <c r="W95" s="35"/>
      <c r="X95" s="35"/>
      <c r="Y95" s="60" t="e">
        <f t="shared" si="3"/>
        <v>#DIV/0!</v>
      </c>
      <c r="Z95" s="134"/>
      <c r="AA95" s="180" t="e">
        <f t="shared" si="45"/>
        <v>#DIV/0!</v>
      </c>
      <c r="AB95" s="180" t="e">
        <f t="shared" si="46"/>
        <v>#DIV/0!</v>
      </c>
      <c r="AC95" s="35"/>
      <c r="AD95" s="35"/>
      <c r="AE95" s="35"/>
      <c r="AF95" s="60" t="e">
        <f t="shared" si="4"/>
        <v>#DIV/0!</v>
      </c>
      <c r="AG95" s="134"/>
      <c r="AH95" s="180" t="e">
        <f t="shared" si="47"/>
        <v>#DIV/0!</v>
      </c>
      <c r="AI95" s="180" t="e">
        <f t="shared" si="48"/>
        <v>#DIV/0!</v>
      </c>
      <c r="AJ95" s="35"/>
      <c r="AK95" s="35"/>
      <c r="AL95" s="35"/>
      <c r="AM95" s="60" t="e">
        <f t="shared" si="5"/>
        <v>#DIV/0!</v>
      </c>
      <c r="AN95" s="134"/>
      <c r="AO95" s="180" t="e">
        <f t="shared" si="49"/>
        <v>#DIV/0!</v>
      </c>
      <c r="AP95" s="180" t="e">
        <f t="shared" si="50"/>
        <v>#DIV/0!</v>
      </c>
      <c r="AQ95" s="134"/>
      <c r="AR95" s="35"/>
      <c r="AS95" s="35"/>
      <c r="AT95" s="35"/>
      <c r="AU95" s="60" t="e">
        <f t="shared" si="6"/>
        <v>#DIV/0!</v>
      </c>
      <c r="AV95" s="134"/>
      <c r="AW95" s="180" t="e">
        <f t="shared" si="51"/>
        <v>#DIV/0!</v>
      </c>
      <c r="AX95" s="180" t="e">
        <f t="shared" si="52"/>
        <v>#DIV/0!</v>
      </c>
      <c r="AY95" s="134"/>
      <c r="AZ95" s="184">
        <f t="shared" si="34"/>
        <v>0</v>
      </c>
      <c r="BA95" s="185">
        <f t="shared" si="35"/>
        <v>0</v>
      </c>
      <c r="BB95" s="185">
        <f t="shared" si="36"/>
        <v>0</v>
      </c>
      <c r="BC95" s="186" t="e">
        <f t="shared" si="37"/>
        <v>#DIV/0!</v>
      </c>
      <c r="BD95" s="187">
        <f t="shared" si="38"/>
        <v>0</v>
      </c>
      <c r="BE95" s="188" t="e">
        <f t="shared" si="53"/>
        <v>#DIV/0!</v>
      </c>
      <c r="BF95" s="189" t="e">
        <f t="shared" si="54"/>
        <v>#DIV/0!</v>
      </c>
      <c r="BG95" s="187">
        <f t="shared" si="39"/>
        <v>0</v>
      </c>
      <c r="BH95" s="187">
        <f t="shared" si="40"/>
        <v>0</v>
      </c>
    </row>
    <row r="96" spans="1:60" ht="15.75" hidden="1">
      <c r="A96" s="231">
        <v>44015</v>
      </c>
      <c r="B96" s="44" t="s">
        <v>34</v>
      </c>
      <c r="C96" s="35"/>
      <c r="D96" s="35"/>
      <c r="E96" s="35"/>
      <c r="F96" s="60" t="e">
        <f t="shared" si="0"/>
        <v>#DIV/0!</v>
      </c>
      <c r="G96" s="134"/>
      <c r="H96" s="144" t="e">
        <f t="shared" si="41"/>
        <v>#DIV/0!</v>
      </c>
      <c r="I96" s="35"/>
      <c r="J96" s="35"/>
      <c r="K96" s="35"/>
      <c r="L96" s="60" t="e">
        <f t="shared" si="1"/>
        <v>#DIV/0!</v>
      </c>
      <c r="M96" s="134"/>
      <c r="N96" s="180" t="e">
        <f t="shared" si="42"/>
        <v>#DIV/0!</v>
      </c>
      <c r="O96" s="35"/>
      <c r="P96" s="35"/>
      <c r="Q96" s="35"/>
      <c r="R96" s="60" t="e">
        <f t="shared" si="2"/>
        <v>#DIV/0!</v>
      </c>
      <c r="S96" s="134"/>
      <c r="T96" s="180" t="e">
        <f t="shared" si="43"/>
        <v>#DIV/0!</v>
      </c>
      <c r="U96" s="180" t="e">
        <f t="shared" si="44"/>
        <v>#DIV/0!</v>
      </c>
      <c r="V96" s="35"/>
      <c r="W96" s="35"/>
      <c r="X96" s="35"/>
      <c r="Y96" s="60" t="e">
        <f t="shared" si="3"/>
        <v>#DIV/0!</v>
      </c>
      <c r="Z96" s="134"/>
      <c r="AA96" s="180" t="e">
        <f t="shared" si="45"/>
        <v>#DIV/0!</v>
      </c>
      <c r="AB96" s="180" t="e">
        <f t="shared" si="46"/>
        <v>#DIV/0!</v>
      </c>
      <c r="AC96" s="35"/>
      <c r="AD96" s="35"/>
      <c r="AE96" s="35"/>
      <c r="AF96" s="60" t="e">
        <f t="shared" si="4"/>
        <v>#DIV/0!</v>
      </c>
      <c r="AG96" s="134"/>
      <c r="AH96" s="180" t="e">
        <f t="shared" si="47"/>
        <v>#DIV/0!</v>
      </c>
      <c r="AI96" s="180" t="e">
        <f t="shared" si="48"/>
        <v>#DIV/0!</v>
      </c>
      <c r="AJ96" s="35"/>
      <c r="AK96" s="35"/>
      <c r="AL96" s="35"/>
      <c r="AM96" s="60" t="e">
        <f t="shared" si="5"/>
        <v>#DIV/0!</v>
      </c>
      <c r="AN96" s="134"/>
      <c r="AO96" s="180" t="e">
        <f t="shared" si="49"/>
        <v>#DIV/0!</v>
      </c>
      <c r="AP96" s="180" t="e">
        <f t="shared" si="50"/>
        <v>#DIV/0!</v>
      </c>
      <c r="AQ96" s="134"/>
      <c r="AR96" s="35"/>
      <c r="AS96" s="35"/>
      <c r="AT96" s="35"/>
      <c r="AU96" s="60" t="e">
        <f t="shared" si="6"/>
        <v>#DIV/0!</v>
      </c>
      <c r="AV96" s="134"/>
      <c r="AW96" s="180" t="e">
        <f t="shared" si="51"/>
        <v>#DIV/0!</v>
      </c>
      <c r="AX96" s="180" t="e">
        <f t="shared" si="52"/>
        <v>#DIV/0!</v>
      </c>
      <c r="AY96" s="134"/>
      <c r="AZ96" s="184">
        <f t="shared" si="34"/>
        <v>0</v>
      </c>
      <c r="BA96" s="185">
        <f t="shared" si="35"/>
        <v>0</v>
      </c>
      <c r="BB96" s="185">
        <f t="shared" si="36"/>
        <v>0</v>
      </c>
      <c r="BC96" s="186" t="e">
        <f t="shared" si="37"/>
        <v>#DIV/0!</v>
      </c>
      <c r="BD96" s="187">
        <f t="shared" si="38"/>
        <v>0</v>
      </c>
      <c r="BE96" s="188" t="e">
        <f t="shared" si="53"/>
        <v>#DIV/0!</v>
      </c>
      <c r="BF96" s="189" t="e">
        <f t="shared" si="54"/>
        <v>#DIV/0!</v>
      </c>
      <c r="BG96" s="187">
        <f t="shared" si="39"/>
        <v>0</v>
      </c>
      <c r="BH96" s="187">
        <f t="shared" si="40"/>
        <v>0</v>
      </c>
    </row>
    <row r="97" spans="1:60" ht="15.75" hidden="1">
      <c r="A97" s="231">
        <v>44016</v>
      </c>
      <c r="B97" s="44" t="s">
        <v>35</v>
      </c>
      <c r="C97" s="35"/>
      <c r="D97" s="35"/>
      <c r="E97" s="35"/>
      <c r="F97" s="60" t="e">
        <f t="shared" si="0"/>
        <v>#DIV/0!</v>
      </c>
      <c r="G97" s="134"/>
      <c r="H97" s="144" t="e">
        <f t="shared" si="41"/>
        <v>#DIV/0!</v>
      </c>
      <c r="I97" s="35"/>
      <c r="J97" s="35"/>
      <c r="K97" s="35"/>
      <c r="L97" s="60" t="e">
        <f t="shared" si="1"/>
        <v>#DIV/0!</v>
      </c>
      <c r="M97" s="134"/>
      <c r="N97" s="180" t="e">
        <f t="shared" si="42"/>
        <v>#DIV/0!</v>
      </c>
      <c r="O97" s="35"/>
      <c r="P97" s="35"/>
      <c r="Q97" s="35"/>
      <c r="R97" s="60" t="e">
        <f t="shared" si="2"/>
        <v>#DIV/0!</v>
      </c>
      <c r="S97" s="134"/>
      <c r="T97" s="180" t="e">
        <f t="shared" si="43"/>
        <v>#DIV/0!</v>
      </c>
      <c r="U97" s="180" t="e">
        <f t="shared" si="44"/>
        <v>#DIV/0!</v>
      </c>
      <c r="V97" s="35"/>
      <c r="W97" s="35"/>
      <c r="X97" s="35"/>
      <c r="Y97" s="60" t="e">
        <f t="shared" si="3"/>
        <v>#DIV/0!</v>
      </c>
      <c r="Z97" s="134"/>
      <c r="AA97" s="180" t="e">
        <f t="shared" si="45"/>
        <v>#DIV/0!</v>
      </c>
      <c r="AB97" s="180" t="e">
        <f t="shared" si="46"/>
        <v>#DIV/0!</v>
      </c>
      <c r="AC97" s="35"/>
      <c r="AD97" s="35"/>
      <c r="AE97" s="35"/>
      <c r="AF97" s="60" t="e">
        <f t="shared" si="4"/>
        <v>#DIV/0!</v>
      </c>
      <c r="AG97" s="134"/>
      <c r="AH97" s="180" t="e">
        <f t="shared" si="47"/>
        <v>#DIV/0!</v>
      </c>
      <c r="AI97" s="180" t="e">
        <f t="shared" si="48"/>
        <v>#DIV/0!</v>
      </c>
      <c r="AJ97" s="35"/>
      <c r="AK97" s="35"/>
      <c r="AL97" s="35"/>
      <c r="AM97" s="60" t="e">
        <f t="shared" si="5"/>
        <v>#DIV/0!</v>
      </c>
      <c r="AN97" s="134"/>
      <c r="AO97" s="180" t="e">
        <f t="shared" si="49"/>
        <v>#DIV/0!</v>
      </c>
      <c r="AP97" s="180" t="e">
        <f t="shared" si="50"/>
        <v>#DIV/0!</v>
      </c>
      <c r="AQ97" s="134"/>
      <c r="AR97" s="35"/>
      <c r="AS97" s="35"/>
      <c r="AT97" s="35"/>
      <c r="AU97" s="60" t="e">
        <f t="shared" si="6"/>
        <v>#DIV/0!</v>
      </c>
      <c r="AV97" s="134"/>
      <c r="AW97" s="180" t="e">
        <f t="shared" si="51"/>
        <v>#DIV/0!</v>
      </c>
      <c r="AX97" s="180" t="e">
        <f t="shared" si="52"/>
        <v>#DIV/0!</v>
      </c>
      <c r="AY97" s="134"/>
      <c r="AZ97" s="184">
        <f t="shared" si="34"/>
        <v>0</v>
      </c>
      <c r="BA97" s="185">
        <f t="shared" si="35"/>
        <v>0</v>
      </c>
      <c r="BB97" s="185">
        <f t="shared" si="36"/>
        <v>0</v>
      </c>
      <c r="BC97" s="186" t="e">
        <f t="shared" si="37"/>
        <v>#DIV/0!</v>
      </c>
      <c r="BD97" s="187">
        <f t="shared" si="38"/>
        <v>0</v>
      </c>
      <c r="BE97" s="188" t="e">
        <f t="shared" si="53"/>
        <v>#DIV/0!</v>
      </c>
      <c r="BF97" s="189" t="e">
        <f t="shared" si="54"/>
        <v>#DIV/0!</v>
      </c>
      <c r="BG97" s="187">
        <f t="shared" si="39"/>
        <v>0</v>
      </c>
      <c r="BH97" s="187">
        <f t="shared" si="40"/>
        <v>0</v>
      </c>
    </row>
    <row r="98" spans="1:60" ht="15.75" hidden="1">
      <c r="A98" s="231">
        <v>44017</v>
      </c>
      <c r="B98" s="44" t="s">
        <v>36</v>
      </c>
      <c r="C98" s="35"/>
      <c r="D98" s="35"/>
      <c r="E98" s="35"/>
      <c r="F98" s="60" t="e">
        <f t="shared" si="0"/>
        <v>#DIV/0!</v>
      </c>
      <c r="G98" s="134"/>
      <c r="H98" s="144" t="e">
        <f t="shared" si="41"/>
        <v>#DIV/0!</v>
      </c>
      <c r="I98" s="35"/>
      <c r="J98" s="35"/>
      <c r="K98" s="35"/>
      <c r="L98" s="60" t="e">
        <f t="shared" si="1"/>
        <v>#DIV/0!</v>
      </c>
      <c r="M98" s="134"/>
      <c r="N98" s="180" t="e">
        <f t="shared" si="42"/>
        <v>#DIV/0!</v>
      </c>
      <c r="O98" s="35"/>
      <c r="P98" s="35"/>
      <c r="Q98" s="35"/>
      <c r="R98" s="60" t="e">
        <f t="shared" si="2"/>
        <v>#DIV/0!</v>
      </c>
      <c r="S98" s="134"/>
      <c r="T98" s="180" t="e">
        <f t="shared" si="43"/>
        <v>#DIV/0!</v>
      </c>
      <c r="U98" s="180" t="e">
        <f t="shared" si="44"/>
        <v>#DIV/0!</v>
      </c>
      <c r="V98" s="35"/>
      <c r="W98" s="35"/>
      <c r="X98" s="35"/>
      <c r="Y98" s="60" t="e">
        <f t="shared" si="3"/>
        <v>#DIV/0!</v>
      </c>
      <c r="Z98" s="134"/>
      <c r="AA98" s="180" t="e">
        <f t="shared" si="45"/>
        <v>#DIV/0!</v>
      </c>
      <c r="AB98" s="180" t="e">
        <f t="shared" si="46"/>
        <v>#DIV/0!</v>
      </c>
      <c r="AC98" s="35"/>
      <c r="AD98" s="35"/>
      <c r="AE98" s="35"/>
      <c r="AF98" s="60" t="e">
        <f t="shared" si="4"/>
        <v>#DIV/0!</v>
      </c>
      <c r="AG98" s="134"/>
      <c r="AH98" s="180" t="e">
        <f t="shared" si="47"/>
        <v>#DIV/0!</v>
      </c>
      <c r="AI98" s="180" t="e">
        <f t="shared" si="48"/>
        <v>#DIV/0!</v>
      </c>
      <c r="AJ98" s="35"/>
      <c r="AK98" s="35"/>
      <c r="AL98" s="35"/>
      <c r="AM98" s="60" t="e">
        <f t="shared" si="5"/>
        <v>#DIV/0!</v>
      </c>
      <c r="AN98" s="134"/>
      <c r="AO98" s="180" t="e">
        <f t="shared" si="49"/>
        <v>#DIV/0!</v>
      </c>
      <c r="AP98" s="180" t="e">
        <f t="shared" si="50"/>
        <v>#DIV/0!</v>
      </c>
      <c r="AQ98" s="134"/>
      <c r="AR98" s="35"/>
      <c r="AS98" s="35"/>
      <c r="AT98" s="35"/>
      <c r="AU98" s="60" t="e">
        <f t="shared" si="6"/>
        <v>#DIV/0!</v>
      </c>
      <c r="AV98" s="134"/>
      <c r="AW98" s="180" t="e">
        <f t="shared" si="51"/>
        <v>#DIV/0!</v>
      </c>
      <c r="AX98" s="180" t="e">
        <f t="shared" si="52"/>
        <v>#DIV/0!</v>
      </c>
      <c r="AY98" s="134"/>
      <c r="AZ98" s="184">
        <f t="shared" si="34"/>
        <v>0</v>
      </c>
      <c r="BA98" s="185">
        <f t="shared" si="35"/>
        <v>0</v>
      </c>
      <c r="BB98" s="185">
        <f t="shared" si="36"/>
        <v>0</v>
      </c>
      <c r="BC98" s="186" t="e">
        <f t="shared" si="37"/>
        <v>#DIV/0!</v>
      </c>
      <c r="BD98" s="187">
        <f t="shared" si="38"/>
        <v>0</v>
      </c>
      <c r="BE98" s="188" t="e">
        <f t="shared" si="53"/>
        <v>#DIV/0!</v>
      </c>
      <c r="BF98" s="189" t="e">
        <f t="shared" si="54"/>
        <v>#DIV/0!</v>
      </c>
      <c r="BG98" s="187">
        <f t="shared" si="39"/>
        <v>0</v>
      </c>
      <c r="BH98" s="187">
        <f t="shared" si="40"/>
        <v>0</v>
      </c>
    </row>
    <row r="99" spans="1:60" ht="15.75" hidden="1">
      <c r="A99" s="231">
        <v>44018</v>
      </c>
      <c r="B99" s="44" t="s">
        <v>37</v>
      </c>
      <c r="C99" s="35"/>
      <c r="D99" s="35"/>
      <c r="E99" s="35"/>
      <c r="F99" s="60" t="e">
        <f t="shared" si="0"/>
        <v>#DIV/0!</v>
      </c>
      <c r="G99" s="134"/>
      <c r="H99" s="144" t="e">
        <f t="shared" si="41"/>
        <v>#DIV/0!</v>
      </c>
      <c r="I99" s="35"/>
      <c r="J99" s="35"/>
      <c r="K99" s="35"/>
      <c r="L99" s="60" t="e">
        <f t="shared" si="1"/>
        <v>#DIV/0!</v>
      </c>
      <c r="M99" s="134"/>
      <c r="N99" s="180" t="e">
        <f t="shared" si="42"/>
        <v>#DIV/0!</v>
      </c>
      <c r="O99" s="35"/>
      <c r="P99" s="35"/>
      <c r="Q99" s="35"/>
      <c r="R99" s="60" t="e">
        <f t="shared" si="2"/>
        <v>#DIV/0!</v>
      </c>
      <c r="S99" s="134"/>
      <c r="T99" s="180" t="e">
        <f t="shared" si="43"/>
        <v>#DIV/0!</v>
      </c>
      <c r="U99" s="180" t="e">
        <f t="shared" si="44"/>
        <v>#DIV/0!</v>
      </c>
      <c r="V99" s="35"/>
      <c r="W99" s="35"/>
      <c r="X99" s="35"/>
      <c r="Y99" s="60" t="e">
        <f t="shared" si="3"/>
        <v>#DIV/0!</v>
      </c>
      <c r="Z99" s="134"/>
      <c r="AA99" s="180" t="e">
        <f t="shared" si="45"/>
        <v>#DIV/0!</v>
      </c>
      <c r="AB99" s="180" t="e">
        <f t="shared" si="46"/>
        <v>#DIV/0!</v>
      </c>
      <c r="AC99" s="35"/>
      <c r="AD99" s="35"/>
      <c r="AE99" s="35"/>
      <c r="AF99" s="60" t="e">
        <f t="shared" si="4"/>
        <v>#DIV/0!</v>
      </c>
      <c r="AG99" s="134"/>
      <c r="AH99" s="180" t="e">
        <f t="shared" si="47"/>
        <v>#DIV/0!</v>
      </c>
      <c r="AI99" s="180" t="e">
        <f t="shared" si="48"/>
        <v>#DIV/0!</v>
      </c>
      <c r="AJ99" s="35"/>
      <c r="AK99" s="35"/>
      <c r="AL99" s="35"/>
      <c r="AM99" s="60" t="e">
        <f t="shared" si="5"/>
        <v>#DIV/0!</v>
      </c>
      <c r="AN99" s="134"/>
      <c r="AO99" s="180" t="e">
        <f t="shared" si="49"/>
        <v>#DIV/0!</v>
      </c>
      <c r="AP99" s="180" t="e">
        <f t="shared" si="50"/>
        <v>#DIV/0!</v>
      </c>
      <c r="AQ99" s="134"/>
      <c r="AR99" s="35"/>
      <c r="AS99" s="35"/>
      <c r="AT99" s="35"/>
      <c r="AU99" s="60" t="e">
        <f t="shared" si="6"/>
        <v>#DIV/0!</v>
      </c>
      <c r="AV99" s="134"/>
      <c r="AW99" s="180" t="e">
        <f t="shared" si="51"/>
        <v>#DIV/0!</v>
      </c>
      <c r="AX99" s="180" t="e">
        <f t="shared" si="52"/>
        <v>#DIV/0!</v>
      </c>
      <c r="AY99" s="134"/>
      <c r="AZ99" s="184">
        <f t="shared" si="34"/>
        <v>0</v>
      </c>
      <c r="BA99" s="185">
        <f t="shared" si="35"/>
        <v>0</v>
      </c>
      <c r="BB99" s="185">
        <f t="shared" si="36"/>
        <v>0</v>
      </c>
      <c r="BC99" s="186" t="e">
        <f t="shared" si="37"/>
        <v>#DIV/0!</v>
      </c>
      <c r="BD99" s="187">
        <f t="shared" si="38"/>
        <v>0</v>
      </c>
      <c r="BE99" s="188" t="e">
        <f t="shared" si="53"/>
        <v>#DIV/0!</v>
      </c>
      <c r="BF99" s="189" t="e">
        <f t="shared" si="54"/>
        <v>#DIV/0!</v>
      </c>
      <c r="BG99" s="187">
        <f t="shared" si="39"/>
        <v>0</v>
      </c>
      <c r="BH99" s="187">
        <f t="shared" si="40"/>
        <v>0</v>
      </c>
    </row>
    <row r="100" spans="1:60" ht="15.75" hidden="1">
      <c r="A100" s="231">
        <v>44019</v>
      </c>
      <c r="B100" s="44" t="s">
        <v>38</v>
      </c>
      <c r="C100" s="35"/>
      <c r="D100" s="35"/>
      <c r="E100" s="35"/>
      <c r="F100" s="60" t="e">
        <f t="shared" si="0"/>
        <v>#DIV/0!</v>
      </c>
      <c r="G100" s="134"/>
      <c r="H100" s="144" t="e">
        <f t="shared" si="41"/>
        <v>#DIV/0!</v>
      </c>
      <c r="I100" s="35"/>
      <c r="J100" s="35"/>
      <c r="K100" s="35"/>
      <c r="L100" s="60" t="e">
        <f t="shared" si="1"/>
        <v>#DIV/0!</v>
      </c>
      <c r="M100" s="134"/>
      <c r="N100" s="180" t="e">
        <f t="shared" si="42"/>
        <v>#DIV/0!</v>
      </c>
      <c r="O100" s="35"/>
      <c r="P100" s="35"/>
      <c r="Q100" s="35"/>
      <c r="R100" s="60" t="e">
        <f t="shared" si="2"/>
        <v>#DIV/0!</v>
      </c>
      <c r="S100" s="134"/>
      <c r="T100" s="180" t="e">
        <f t="shared" si="43"/>
        <v>#DIV/0!</v>
      </c>
      <c r="U100" s="180" t="e">
        <f t="shared" si="44"/>
        <v>#DIV/0!</v>
      </c>
      <c r="V100" s="35"/>
      <c r="W100" s="35"/>
      <c r="X100" s="35"/>
      <c r="Y100" s="60" t="e">
        <f t="shared" si="3"/>
        <v>#DIV/0!</v>
      </c>
      <c r="Z100" s="134"/>
      <c r="AA100" s="180" t="e">
        <f t="shared" si="45"/>
        <v>#DIV/0!</v>
      </c>
      <c r="AB100" s="180" t="e">
        <f t="shared" si="46"/>
        <v>#DIV/0!</v>
      </c>
      <c r="AC100" s="35"/>
      <c r="AD100" s="35"/>
      <c r="AE100" s="35"/>
      <c r="AF100" s="60" t="e">
        <f t="shared" si="4"/>
        <v>#DIV/0!</v>
      </c>
      <c r="AG100" s="134"/>
      <c r="AH100" s="180" t="e">
        <f t="shared" si="47"/>
        <v>#DIV/0!</v>
      </c>
      <c r="AI100" s="180" t="e">
        <f t="shared" si="48"/>
        <v>#DIV/0!</v>
      </c>
      <c r="AJ100" s="35"/>
      <c r="AK100" s="35"/>
      <c r="AL100" s="35"/>
      <c r="AM100" s="60" t="e">
        <f t="shared" si="5"/>
        <v>#DIV/0!</v>
      </c>
      <c r="AN100" s="134"/>
      <c r="AO100" s="180" t="e">
        <f t="shared" si="49"/>
        <v>#DIV/0!</v>
      </c>
      <c r="AP100" s="180" t="e">
        <f t="shared" si="50"/>
        <v>#DIV/0!</v>
      </c>
      <c r="AQ100" s="134"/>
      <c r="AR100" s="35"/>
      <c r="AS100" s="35"/>
      <c r="AT100" s="35"/>
      <c r="AU100" s="60" t="e">
        <f t="shared" si="6"/>
        <v>#DIV/0!</v>
      </c>
      <c r="AV100" s="134"/>
      <c r="AW100" s="180" t="e">
        <f t="shared" si="51"/>
        <v>#DIV/0!</v>
      </c>
      <c r="AX100" s="180" t="e">
        <f t="shared" si="52"/>
        <v>#DIV/0!</v>
      </c>
      <c r="AY100" s="134"/>
      <c r="AZ100" s="184">
        <f t="shared" si="34"/>
        <v>0</v>
      </c>
      <c r="BA100" s="185">
        <f t="shared" si="35"/>
        <v>0</v>
      </c>
      <c r="BB100" s="185">
        <f t="shared" si="36"/>
        <v>0</v>
      </c>
      <c r="BC100" s="186" t="e">
        <f t="shared" si="37"/>
        <v>#DIV/0!</v>
      </c>
      <c r="BD100" s="187">
        <f t="shared" si="38"/>
        <v>0</v>
      </c>
      <c r="BE100" s="188" t="e">
        <f t="shared" si="53"/>
        <v>#DIV/0!</v>
      </c>
      <c r="BF100" s="189" t="e">
        <f t="shared" si="54"/>
        <v>#DIV/0!</v>
      </c>
      <c r="BG100" s="187">
        <f t="shared" si="39"/>
        <v>0</v>
      </c>
      <c r="BH100" s="187">
        <f t="shared" si="40"/>
        <v>0</v>
      </c>
    </row>
    <row r="101" spans="1:60" ht="15.75" hidden="1">
      <c r="A101" s="231">
        <v>44020</v>
      </c>
      <c r="B101" s="44" t="s">
        <v>39</v>
      </c>
      <c r="C101" s="35"/>
      <c r="D101" s="35"/>
      <c r="E101" s="35"/>
      <c r="F101" s="60" t="e">
        <f t="shared" si="0"/>
        <v>#DIV/0!</v>
      </c>
      <c r="G101" s="134"/>
      <c r="H101" s="144" t="e">
        <f t="shared" si="41"/>
        <v>#DIV/0!</v>
      </c>
      <c r="I101" s="35"/>
      <c r="J101" s="35"/>
      <c r="K101" s="35"/>
      <c r="L101" s="60" t="e">
        <f t="shared" si="1"/>
        <v>#DIV/0!</v>
      </c>
      <c r="M101" s="134"/>
      <c r="N101" s="180" t="e">
        <f t="shared" si="42"/>
        <v>#DIV/0!</v>
      </c>
      <c r="O101" s="35"/>
      <c r="P101" s="35"/>
      <c r="Q101" s="35"/>
      <c r="R101" s="60" t="e">
        <f t="shared" si="2"/>
        <v>#DIV/0!</v>
      </c>
      <c r="S101" s="134"/>
      <c r="T101" s="180" t="e">
        <f t="shared" si="43"/>
        <v>#DIV/0!</v>
      </c>
      <c r="U101" s="180" t="e">
        <f t="shared" si="44"/>
        <v>#DIV/0!</v>
      </c>
      <c r="V101" s="35"/>
      <c r="W101" s="35"/>
      <c r="X101" s="35"/>
      <c r="Y101" s="60" t="e">
        <f t="shared" si="3"/>
        <v>#DIV/0!</v>
      </c>
      <c r="Z101" s="134"/>
      <c r="AA101" s="180" t="e">
        <f t="shared" si="45"/>
        <v>#DIV/0!</v>
      </c>
      <c r="AB101" s="180" t="e">
        <f t="shared" si="46"/>
        <v>#DIV/0!</v>
      </c>
      <c r="AC101" s="35"/>
      <c r="AD101" s="35"/>
      <c r="AE101" s="35"/>
      <c r="AF101" s="60" t="e">
        <f t="shared" si="4"/>
        <v>#DIV/0!</v>
      </c>
      <c r="AG101" s="134"/>
      <c r="AH101" s="180" t="e">
        <f t="shared" si="47"/>
        <v>#DIV/0!</v>
      </c>
      <c r="AI101" s="180" t="e">
        <f t="shared" si="48"/>
        <v>#DIV/0!</v>
      </c>
      <c r="AJ101" s="35"/>
      <c r="AK101" s="35"/>
      <c r="AL101" s="35"/>
      <c r="AM101" s="60" t="e">
        <f t="shared" si="5"/>
        <v>#DIV/0!</v>
      </c>
      <c r="AN101" s="134"/>
      <c r="AO101" s="180" t="e">
        <f t="shared" si="49"/>
        <v>#DIV/0!</v>
      </c>
      <c r="AP101" s="180" t="e">
        <f t="shared" si="50"/>
        <v>#DIV/0!</v>
      </c>
      <c r="AQ101" s="134"/>
      <c r="AR101" s="35"/>
      <c r="AS101" s="35"/>
      <c r="AT101" s="35"/>
      <c r="AU101" s="60" t="e">
        <f t="shared" si="6"/>
        <v>#DIV/0!</v>
      </c>
      <c r="AV101" s="134"/>
      <c r="AW101" s="180" t="e">
        <f t="shared" si="51"/>
        <v>#DIV/0!</v>
      </c>
      <c r="AX101" s="180" t="e">
        <f t="shared" si="52"/>
        <v>#DIV/0!</v>
      </c>
      <c r="AY101" s="134"/>
      <c r="AZ101" s="184">
        <f t="shared" si="34"/>
        <v>0</v>
      </c>
      <c r="BA101" s="185">
        <f t="shared" si="35"/>
        <v>0</v>
      </c>
      <c r="BB101" s="185">
        <f t="shared" si="36"/>
        <v>0</v>
      </c>
      <c r="BC101" s="186" t="e">
        <f t="shared" si="37"/>
        <v>#DIV/0!</v>
      </c>
      <c r="BD101" s="187">
        <f t="shared" si="38"/>
        <v>0</v>
      </c>
      <c r="BE101" s="188" t="e">
        <f t="shared" si="53"/>
        <v>#DIV/0!</v>
      </c>
      <c r="BF101" s="189" t="e">
        <f t="shared" si="54"/>
        <v>#DIV/0!</v>
      </c>
      <c r="BG101" s="187">
        <f t="shared" si="39"/>
        <v>0</v>
      </c>
      <c r="BH101" s="187">
        <f t="shared" si="40"/>
        <v>0</v>
      </c>
    </row>
    <row r="102" spans="1:60" s="16" customFormat="1" ht="30" customHeight="1">
      <c r="A102" s="302" t="s">
        <v>89</v>
      </c>
      <c r="B102" s="302"/>
      <c r="C102" s="67">
        <f>SUM(C10:C101)</f>
        <v>0</v>
      </c>
      <c r="D102" s="67">
        <f>SUM(D10:D101)</f>
        <v>0</v>
      </c>
      <c r="E102" s="67">
        <f>SUM(E10:E101)</f>
        <v>0</v>
      </c>
      <c r="F102" s="48" t="e">
        <f t="shared" si="0"/>
        <v>#DIV/0!</v>
      </c>
      <c r="G102" s="135">
        <f>SUM(G10:G101)</f>
        <v>0</v>
      </c>
      <c r="H102" s="146" t="e">
        <f>G102/D102</f>
        <v>#DIV/0!</v>
      </c>
      <c r="I102" s="67">
        <f>SUM(I10:I101)</f>
        <v>0</v>
      </c>
      <c r="J102" s="67">
        <f>SUM(J10:J101)</f>
        <v>0</v>
      </c>
      <c r="K102" s="67">
        <f>SUM(K10:K101)</f>
        <v>0</v>
      </c>
      <c r="L102" s="48" t="e">
        <f t="shared" si="1"/>
        <v>#DIV/0!</v>
      </c>
      <c r="M102" s="135">
        <f>SUM(M10:M101)</f>
        <v>0</v>
      </c>
      <c r="N102" s="181" t="e">
        <f>M102/J102</f>
        <v>#DIV/0!</v>
      </c>
      <c r="O102" s="67">
        <f>SUM(O10:O101)</f>
        <v>0</v>
      </c>
      <c r="P102" s="67">
        <f>SUM(P10:P101)</f>
        <v>0</v>
      </c>
      <c r="Q102" s="67">
        <f>SUM(Q10:Q101)</f>
        <v>0</v>
      </c>
      <c r="R102" s="48" t="e">
        <f t="shared" si="2"/>
        <v>#DIV/0!</v>
      </c>
      <c r="S102" s="135">
        <f>SUM(S10:S101)</f>
        <v>0</v>
      </c>
      <c r="T102" s="181" t="e">
        <f>S102/P102</f>
        <v>#DIV/0!</v>
      </c>
      <c r="U102" s="181" t="e">
        <f>S102/O102*1000</f>
        <v>#DIV/0!</v>
      </c>
      <c r="V102" s="67">
        <f>SUM(V10:V101)</f>
        <v>0</v>
      </c>
      <c r="W102" s="67">
        <f>SUM(W10:W101)</f>
        <v>0</v>
      </c>
      <c r="X102" s="67">
        <f>SUM(X10:X101)</f>
        <v>0</v>
      </c>
      <c r="Y102" s="48" t="e">
        <f t="shared" si="3"/>
        <v>#DIV/0!</v>
      </c>
      <c r="Z102" s="135">
        <f>SUM(Z10:Z101)</f>
        <v>0</v>
      </c>
      <c r="AA102" s="181" t="e">
        <f>Z102/W102</f>
        <v>#DIV/0!</v>
      </c>
      <c r="AB102" s="181" t="e">
        <f>Z102/V102*1000</f>
        <v>#DIV/0!</v>
      </c>
      <c r="AC102" s="67">
        <f>SUM(AC10:AC101)</f>
        <v>0</v>
      </c>
      <c r="AD102" s="67">
        <f>SUM(AD10:AD101)</f>
        <v>0</v>
      </c>
      <c r="AE102" s="67">
        <f>SUM(AE10:AE101)</f>
        <v>0</v>
      </c>
      <c r="AF102" s="48" t="e">
        <f t="shared" si="4"/>
        <v>#DIV/0!</v>
      </c>
      <c r="AG102" s="135">
        <f>SUM(AG10:AG101)</f>
        <v>0</v>
      </c>
      <c r="AH102" s="181" t="e">
        <f>AG102/AD102</f>
        <v>#DIV/0!</v>
      </c>
      <c r="AI102" s="181" t="e">
        <f>AG102/AC102*1000</f>
        <v>#DIV/0!</v>
      </c>
      <c r="AJ102" s="67">
        <f>SUM(AJ10:AJ101)</f>
        <v>0</v>
      </c>
      <c r="AK102" s="67">
        <f>SUM(AK10:AK101)</f>
        <v>0</v>
      </c>
      <c r="AL102" s="67">
        <f>SUM(AL10:AL101)</f>
        <v>0</v>
      </c>
      <c r="AM102" s="48" t="e">
        <f t="shared" si="5"/>
        <v>#DIV/0!</v>
      </c>
      <c r="AN102" s="135">
        <f>SUM(AN10:AN101)</f>
        <v>0</v>
      </c>
      <c r="AO102" s="181" t="e">
        <f>AN102/AK102</f>
        <v>#DIV/0!</v>
      </c>
      <c r="AP102" s="181" t="e">
        <f>AN102/AJ102*1000</f>
        <v>#DIV/0!</v>
      </c>
      <c r="AQ102" s="135">
        <f>SUM(AQ10:AQ101)</f>
        <v>0</v>
      </c>
      <c r="AR102" s="67">
        <f>SUM(AR10:AR101)</f>
        <v>0</v>
      </c>
      <c r="AS102" s="67">
        <f>SUM(AS10:AS101)</f>
        <v>0</v>
      </c>
      <c r="AT102" s="67">
        <f>SUM(AT10:AT101)</f>
        <v>0</v>
      </c>
      <c r="AU102" s="48" t="e">
        <f t="shared" si="6"/>
        <v>#DIV/0!</v>
      </c>
      <c r="AV102" s="135">
        <f>SUM(AV10:AV101)</f>
        <v>0</v>
      </c>
      <c r="AW102" s="181" t="e">
        <f>AV102/AS102</f>
        <v>#DIV/0!</v>
      </c>
      <c r="AX102" s="181" t="e">
        <f>AV102/AR102*1000</f>
        <v>#DIV/0!</v>
      </c>
      <c r="AY102" s="135">
        <f>SUM(AY10:AY101)</f>
        <v>0</v>
      </c>
      <c r="AZ102" s="67">
        <f>SUM(AZ10:AZ101)</f>
        <v>0</v>
      </c>
      <c r="BA102" s="67">
        <f>SUM(BA10:BA101)</f>
        <v>0</v>
      </c>
      <c r="BB102" s="67">
        <f>SUM(BB10:BB101)</f>
        <v>0</v>
      </c>
      <c r="BC102" s="48" t="e">
        <f>BA102/AZ102</f>
        <v>#DIV/0!</v>
      </c>
      <c r="BD102" s="135">
        <f>SUM(BD10:BD101)</f>
        <v>0</v>
      </c>
      <c r="BE102" s="146" t="e">
        <f>BD102/BA102</f>
        <v>#DIV/0!</v>
      </c>
      <c r="BF102" s="181" t="e">
        <f>BD102/AZ102*1000</f>
        <v>#DIV/0!</v>
      </c>
      <c r="BG102" s="136">
        <f>SUM(BG10:BG101)</f>
        <v>0</v>
      </c>
      <c r="BH102" s="136">
        <f>SUM(BH10:BH101)</f>
        <v>0</v>
      </c>
    </row>
    <row r="103" spans="1:60" s="115" customFormat="1" ht="30" customHeight="1">
      <c r="A103" s="321" t="s">
        <v>90</v>
      </c>
      <c r="B103" s="321"/>
      <c r="C103" s="49"/>
      <c r="D103" s="49">
        <f>D9/D7</f>
        <v>0</v>
      </c>
      <c r="E103" s="49"/>
      <c r="F103" s="49"/>
      <c r="G103" s="49">
        <f>G9/G7</f>
        <v>0</v>
      </c>
      <c r="H103" s="49"/>
      <c r="I103" s="49"/>
      <c r="J103" s="49" t="e">
        <f>J9/J7</f>
        <v>#DIV/0!</v>
      </c>
      <c r="K103" s="49"/>
      <c r="L103" s="49"/>
      <c r="M103" s="49" t="e">
        <f>M9/M7</f>
        <v>#DIV/0!</v>
      </c>
      <c r="N103" s="49"/>
      <c r="O103" s="49"/>
      <c r="P103" s="49" t="e">
        <f>P9/P7</f>
        <v>#DIV/0!</v>
      </c>
      <c r="Q103" s="49"/>
      <c r="R103" s="49"/>
      <c r="S103" s="49" t="e">
        <f>S9/S7</f>
        <v>#DIV/0!</v>
      </c>
      <c r="T103" s="49"/>
      <c r="U103" s="49"/>
      <c r="V103" s="49" t="e">
        <f>V9/V7</f>
        <v>#DIV/0!</v>
      </c>
      <c r="W103" s="49" t="e">
        <f>W9/W7</f>
        <v>#DIV/0!</v>
      </c>
      <c r="X103" s="49"/>
      <c r="Y103" s="49"/>
      <c r="Z103" s="49" t="e">
        <f>Z9/Z7</f>
        <v>#DIV/0!</v>
      </c>
      <c r="AA103" s="49"/>
      <c r="AB103" s="49"/>
      <c r="AC103" s="49" t="e">
        <f>AC9/AC7</f>
        <v>#DIV/0!</v>
      </c>
      <c r="AD103" s="49" t="e">
        <f>AD9/AD7</f>
        <v>#DIV/0!</v>
      </c>
      <c r="AE103" s="49"/>
      <c r="AF103" s="49"/>
      <c r="AG103" s="49" t="e">
        <f>AG9/AG7</f>
        <v>#DIV/0!</v>
      </c>
      <c r="AH103" s="49"/>
      <c r="AI103" s="49"/>
      <c r="AJ103" s="49" t="e">
        <f>AJ9/AJ7</f>
        <v>#DIV/0!</v>
      </c>
      <c r="AK103" s="49" t="e">
        <f>AK9/AK7</f>
        <v>#DIV/0!</v>
      </c>
      <c r="AL103" s="49"/>
      <c r="AM103" s="49"/>
      <c r="AN103" s="49" t="e">
        <f>AN9/AN7</f>
        <v>#DIV/0!</v>
      </c>
      <c r="AO103" s="49"/>
      <c r="AP103" s="49"/>
      <c r="AQ103" s="136"/>
      <c r="AR103" s="49" t="e">
        <f>AR9/AR7</f>
        <v>#DIV/0!</v>
      </c>
      <c r="AS103" s="49" t="e">
        <f>AS9/AS7</f>
        <v>#DIV/0!</v>
      </c>
      <c r="AT103" s="49"/>
      <c r="AU103" s="49"/>
      <c r="AV103" s="49" t="e">
        <f>AV9/AV7</f>
        <v>#DIV/0!</v>
      </c>
      <c r="AW103" s="49"/>
      <c r="AX103" s="49"/>
      <c r="AY103" s="136"/>
      <c r="AZ103" s="49"/>
      <c r="BA103" s="49">
        <f>BA9/BA7</f>
        <v>0</v>
      </c>
      <c r="BB103" s="49"/>
      <c r="BC103" s="49" t="e">
        <f>BA103/AZ103</f>
        <v>#DIV/0!</v>
      </c>
      <c r="BD103" s="49">
        <f>BD9/BD7</f>
        <v>0</v>
      </c>
      <c r="BE103" s="49"/>
      <c r="BF103" s="49"/>
      <c r="BG103" s="136"/>
      <c r="BH103" s="136"/>
    </row>
    <row r="105" spans="1:60" ht="15">
      <c r="B105" s="17"/>
      <c r="C105" s="20"/>
      <c r="D105" s="20"/>
      <c r="E105" s="20"/>
      <c r="F105" s="21"/>
      <c r="G105" s="20"/>
      <c r="H105" s="20"/>
      <c r="I105" s="20"/>
      <c r="J105" s="20"/>
      <c r="K105" s="20"/>
      <c r="L105" s="21"/>
      <c r="M105" s="20"/>
      <c r="N105" s="20"/>
      <c r="O105" s="20"/>
      <c r="P105" s="20"/>
      <c r="Q105" s="20"/>
      <c r="R105" s="21"/>
      <c r="S105" s="20"/>
      <c r="T105" s="20"/>
      <c r="U105" s="91"/>
      <c r="V105" s="20"/>
      <c r="W105" s="20"/>
      <c r="X105" s="20"/>
      <c r="Y105" s="21"/>
      <c r="Z105" s="20"/>
      <c r="AA105" s="20"/>
      <c r="AB105" s="91"/>
      <c r="AC105" s="20"/>
      <c r="AD105" s="20"/>
      <c r="AE105" s="20"/>
      <c r="AF105" s="21"/>
      <c r="AG105" s="20"/>
      <c r="AH105" s="20"/>
      <c r="AI105" s="91"/>
      <c r="AJ105" s="20"/>
      <c r="AK105" s="20"/>
      <c r="AL105" s="20"/>
      <c r="AM105" s="21"/>
      <c r="AN105" s="20"/>
      <c r="AO105" s="20"/>
      <c r="AP105" s="91"/>
      <c r="AQ105" s="91"/>
      <c r="AR105" s="20"/>
      <c r="AS105" s="20"/>
      <c r="AT105" s="20"/>
      <c r="AU105" s="21"/>
      <c r="AV105" s="20"/>
      <c r="AW105" s="20"/>
      <c r="AX105" s="91"/>
      <c r="AY105" s="91"/>
      <c r="BD105" s="20"/>
      <c r="BE105" s="20"/>
      <c r="BF105" s="91"/>
    </row>
    <row r="106" spans="1:60" ht="15">
      <c r="B106" s="17"/>
      <c r="C106" s="20"/>
      <c r="D106" s="20"/>
      <c r="E106" s="20"/>
      <c r="F106" s="21"/>
      <c r="G106" s="20"/>
      <c r="H106" s="20"/>
      <c r="I106" s="20"/>
      <c r="J106" s="20"/>
      <c r="K106" s="20"/>
      <c r="L106" s="21"/>
      <c r="M106" s="20"/>
      <c r="N106" s="20"/>
      <c r="O106" s="20"/>
      <c r="P106" s="20"/>
      <c r="Q106" s="20"/>
      <c r="R106" s="21"/>
      <c r="S106" s="20"/>
      <c r="T106" s="20"/>
      <c r="U106" s="91"/>
      <c r="V106" s="20"/>
      <c r="W106" s="20"/>
      <c r="X106" s="20"/>
      <c r="Y106" s="21"/>
      <c r="Z106" s="20"/>
      <c r="AA106" s="20"/>
      <c r="AB106" s="91"/>
      <c r="AC106" s="20"/>
      <c r="AD106" s="20"/>
      <c r="AE106" s="20"/>
      <c r="AF106" s="21"/>
      <c r="AG106" s="20"/>
      <c r="AH106" s="20"/>
      <c r="AI106" s="91"/>
      <c r="AJ106" s="20"/>
      <c r="AK106" s="20"/>
      <c r="AL106" s="20"/>
      <c r="AM106" s="21"/>
      <c r="AN106" s="20"/>
      <c r="AO106" s="20"/>
      <c r="AP106" s="91"/>
      <c r="AQ106" s="91"/>
      <c r="AR106" s="20"/>
      <c r="AS106" s="20"/>
      <c r="AT106" s="20"/>
      <c r="AU106" s="21"/>
      <c r="AV106" s="20"/>
      <c r="AW106" s="20"/>
      <c r="AX106" s="91"/>
      <c r="AY106" s="91"/>
      <c r="BD106" s="20"/>
      <c r="BE106" s="20"/>
      <c r="BF106" s="91"/>
    </row>
    <row r="107" spans="1:60" ht="15">
      <c r="B107" s="17"/>
      <c r="C107" s="20"/>
      <c r="D107" s="20"/>
      <c r="E107" s="20"/>
      <c r="F107" s="21"/>
      <c r="G107" s="20"/>
      <c r="H107" s="20"/>
      <c r="I107" s="20"/>
      <c r="J107" s="20"/>
      <c r="K107" s="20"/>
      <c r="L107" s="21"/>
      <c r="M107" s="20"/>
      <c r="N107" s="20"/>
      <c r="O107" s="20"/>
      <c r="P107" s="20"/>
      <c r="Q107" s="20"/>
      <c r="R107" s="21"/>
      <c r="S107" s="20"/>
      <c r="T107" s="20"/>
      <c r="U107" s="91"/>
      <c r="V107" s="20"/>
      <c r="W107" s="20"/>
      <c r="X107" s="20"/>
      <c r="Y107" s="21"/>
      <c r="Z107" s="20"/>
      <c r="AA107" s="20"/>
      <c r="AB107" s="91"/>
      <c r="AC107" s="20"/>
      <c r="AD107" s="20"/>
      <c r="AE107" s="20"/>
      <c r="AF107" s="21"/>
      <c r="AG107" s="20"/>
      <c r="AH107" s="20"/>
      <c r="AI107" s="91"/>
      <c r="AJ107" s="20"/>
      <c r="AK107" s="20"/>
      <c r="AL107" s="20"/>
      <c r="AM107" s="21"/>
      <c r="AN107" s="20"/>
      <c r="AO107" s="20"/>
      <c r="AP107" s="91"/>
      <c r="AQ107" s="91"/>
      <c r="AR107" s="20"/>
      <c r="AS107" s="20"/>
      <c r="AT107" s="20"/>
      <c r="AU107" s="21"/>
      <c r="AV107" s="20"/>
      <c r="AW107" s="20"/>
      <c r="AX107" s="91"/>
      <c r="AY107" s="91"/>
      <c r="BD107" s="20"/>
      <c r="BE107" s="20"/>
      <c r="BF107" s="91"/>
    </row>
    <row r="108" spans="1:60" ht="15">
      <c r="B108" s="17"/>
      <c r="C108" s="20"/>
      <c r="D108" s="20"/>
      <c r="E108" s="20"/>
      <c r="F108" s="21"/>
      <c r="G108" s="20"/>
      <c r="H108" s="20"/>
      <c r="I108" s="20"/>
      <c r="J108" s="20"/>
      <c r="K108" s="20"/>
      <c r="L108" s="21"/>
      <c r="M108" s="20"/>
      <c r="N108" s="20"/>
      <c r="O108" s="20"/>
      <c r="P108" s="20"/>
      <c r="Q108" s="20"/>
      <c r="R108" s="21"/>
      <c r="S108" s="20"/>
      <c r="T108" s="20"/>
      <c r="U108" s="91"/>
      <c r="V108" s="20"/>
      <c r="W108" s="20"/>
      <c r="X108" s="20"/>
      <c r="Y108" s="21"/>
      <c r="Z108" s="20"/>
      <c r="AA108" s="20"/>
      <c r="AB108" s="91"/>
      <c r="AC108" s="20"/>
      <c r="AD108" s="20"/>
      <c r="AE108" s="20"/>
      <c r="AF108" s="21"/>
      <c r="AG108" s="20"/>
      <c r="AH108" s="20"/>
      <c r="AI108" s="91"/>
      <c r="AJ108" s="20"/>
      <c r="AK108" s="20"/>
      <c r="AL108" s="20"/>
      <c r="AM108" s="21"/>
      <c r="AN108" s="20"/>
      <c r="AO108" s="20"/>
      <c r="AP108" s="91"/>
      <c r="AQ108" s="91"/>
      <c r="AR108" s="20"/>
      <c r="AS108" s="20"/>
      <c r="AT108" s="20"/>
      <c r="AU108" s="21"/>
      <c r="AV108" s="20"/>
      <c r="AW108" s="20"/>
      <c r="AX108" s="91"/>
      <c r="AY108" s="91"/>
      <c r="BD108" s="20"/>
      <c r="BE108" s="20"/>
      <c r="BF108" s="91"/>
    </row>
    <row r="109" spans="1:60" ht="15">
      <c r="B109" s="17"/>
      <c r="C109" s="20"/>
      <c r="D109" s="20"/>
      <c r="E109" s="20"/>
      <c r="F109" s="21"/>
      <c r="G109" s="20"/>
      <c r="H109" s="20"/>
      <c r="I109" s="20"/>
      <c r="J109" s="20"/>
      <c r="K109" s="20"/>
      <c r="L109" s="21"/>
      <c r="M109" s="20"/>
      <c r="N109" s="20"/>
      <c r="O109" s="20"/>
      <c r="P109" s="20"/>
      <c r="Q109" s="20"/>
      <c r="R109" s="21"/>
      <c r="S109" s="20"/>
      <c r="T109" s="20"/>
      <c r="U109" s="91"/>
      <c r="V109" s="20"/>
      <c r="W109" s="20"/>
      <c r="X109" s="20"/>
      <c r="Y109" s="21"/>
      <c r="Z109" s="20"/>
      <c r="AA109" s="20"/>
      <c r="AB109" s="91"/>
      <c r="AC109" s="20"/>
      <c r="AD109" s="20"/>
      <c r="AE109" s="20"/>
      <c r="AF109" s="21"/>
      <c r="AG109" s="20"/>
      <c r="AH109" s="20"/>
      <c r="AI109" s="91"/>
      <c r="AJ109" s="20"/>
      <c r="AK109" s="20"/>
      <c r="AL109" s="20"/>
      <c r="AM109" s="21"/>
      <c r="AN109" s="20"/>
      <c r="AO109" s="20"/>
      <c r="AP109" s="91"/>
      <c r="AQ109" s="91"/>
      <c r="AR109" s="20"/>
      <c r="AS109" s="20"/>
      <c r="AT109" s="20"/>
      <c r="AU109" s="21"/>
      <c r="AV109" s="20"/>
      <c r="AW109" s="20"/>
      <c r="AX109" s="91"/>
      <c r="AY109" s="91"/>
      <c r="BD109" s="20"/>
      <c r="BE109" s="20"/>
      <c r="BF109" s="91"/>
    </row>
  </sheetData>
  <mergeCells count="30">
    <mergeCell ref="A1:B1"/>
    <mergeCell ref="C1:BH1"/>
    <mergeCell ref="A2:B2"/>
    <mergeCell ref="C2:BH2"/>
    <mergeCell ref="A3:B3"/>
    <mergeCell ref="C3:H3"/>
    <mergeCell ref="I3:N3"/>
    <mergeCell ref="O3:U3"/>
    <mergeCell ref="V3:AB3"/>
    <mergeCell ref="AC3:AI3"/>
    <mergeCell ref="AJ3:AQ3"/>
    <mergeCell ref="AR3:AY3"/>
    <mergeCell ref="AZ3:BH3"/>
    <mergeCell ref="AZ4:BH4"/>
    <mergeCell ref="A5:B5"/>
    <mergeCell ref="AZ5:BH5"/>
    <mergeCell ref="A4:B4"/>
    <mergeCell ref="C4:H4"/>
    <mergeCell ref="I4:N4"/>
    <mergeCell ref="O4:U4"/>
    <mergeCell ref="V4:AB4"/>
    <mergeCell ref="A103:B103"/>
    <mergeCell ref="AR4:AY4"/>
    <mergeCell ref="A6:B6"/>
    <mergeCell ref="A7:B7"/>
    <mergeCell ref="A8:B8"/>
    <mergeCell ref="A9:B9"/>
    <mergeCell ref="A102:B102"/>
    <mergeCell ref="AC4:AI4"/>
    <mergeCell ref="AJ4:AQ4"/>
  </mergeCells>
  <phoneticPr fontId="3" type="noConversion"/>
  <conditionalFormatting sqref="BC102 BF102">
    <cfRule type="cellIs" dxfId="350" priority="46" stopIfTrue="1" operator="lessThanOrEqual">
      <formula>BC7</formula>
    </cfRule>
  </conditionalFormatting>
  <conditionalFormatting sqref="BD102:BE102 AZ102:BB102">
    <cfRule type="cellIs" dxfId="349" priority="47" stopIfTrue="1" operator="lessThan">
      <formula>AZ7</formula>
    </cfRule>
  </conditionalFormatting>
  <conditionalFormatting sqref="AZ103:BF103">
    <cfRule type="cellIs" dxfId="348" priority="48" stopIfTrue="1" operator="lessThan">
      <formula>1</formula>
    </cfRule>
  </conditionalFormatting>
  <conditionalFormatting sqref="AZ9">
    <cfRule type="cellIs" dxfId="347" priority="49" stopIfTrue="1" operator="lessThan">
      <formula>#REF!</formula>
    </cfRule>
  </conditionalFormatting>
  <conditionalFormatting sqref="BA9:BF9">
    <cfRule type="cellIs" dxfId="346" priority="45" stopIfTrue="1" operator="lessThan">
      <formula>BA7</formula>
    </cfRule>
  </conditionalFormatting>
  <conditionalFormatting sqref="F9">
    <cfRule type="cellIs" dxfId="345" priority="39" stopIfTrue="1" operator="lessThan">
      <formula>F7</formula>
    </cfRule>
  </conditionalFormatting>
  <conditionalFormatting sqref="D9:E9">
    <cfRule type="cellIs" dxfId="344" priority="40" stopIfTrue="1" operator="lessThan">
      <formula>D7</formula>
    </cfRule>
  </conditionalFormatting>
  <conditionalFormatting sqref="F102">
    <cfRule type="cellIs" dxfId="343" priority="41" stopIfTrue="1" operator="lessThanOrEqual">
      <formula>F7</formula>
    </cfRule>
  </conditionalFormatting>
  <conditionalFormatting sqref="C102:E102 G102:H102">
    <cfRule type="cellIs" dxfId="342" priority="42" stopIfTrue="1" operator="lessThan">
      <formula>C7</formula>
    </cfRule>
  </conditionalFormatting>
  <conditionalFormatting sqref="C103:H103">
    <cfRule type="cellIs" dxfId="341" priority="43" stopIfTrue="1" operator="lessThan">
      <formula>1</formula>
    </cfRule>
  </conditionalFormatting>
  <conditionalFormatting sqref="C9:E9 G9:H9">
    <cfRule type="cellIs" dxfId="340" priority="44" stopIfTrue="1" operator="lessThan">
      <formula>C8</formula>
    </cfRule>
  </conditionalFormatting>
  <conditionalFormatting sqref="AX9:AY9 AU9">
    <cfRule type="cellIs" dxfId="339" priority="33" stopIfTrue="1" operator="lessThan">
      <formula>AU7</formula>
    </cfRule>
  </conditionalFormatting>
  <conditionalFormatting sqref="AS9:AT9">
    <cfRule type="cellIs" dxfId="338" priority="34" stopIfTrue="1" operator="lessThan">
      <formula>AS7</formula>
    </cfRule>
  </conditionalFormatting>
  <conditionalFormatting sqref="AX102:AY102 AU102">
    <cfRule type="cellIs" dxfId="337" priority="35" stopIfTrue="1" operator="lessThanOrEqual">
      <formula>AU7</formula>
    </cfRule>
  </conditionalFormatting>
  <conditionalFormatting sqref="AR102:AT102 AV102:AW102">
    <cfRule type="cellIs" dxfId="336" priority="36" stopIfTrue="1" operator="lessThan">
      <formula>AR7</formula>
    </cfRule>
  </conditionalFormatting>
  <conditionalFormatting sqref="AR103:AY103">
    <cfRule type="cellIs" dxfId="335" priority="37" stopIfTrue="1" operator="lessThan">
      <formula>1</formula>
    </cfRule>
  </conditionalFormatting>
  <conditionalFormatting sqref="AR9:AT9 AV9:AW9">
    <cfRule type="cellIs" dxfId="334" priority="38" stopIfTrue="1" operator="lessThan">
      <formula>AR8</formula>
    </cfRule>
  </conditionalFormatting>
  <conditionalFormatting sqref="AI9 AF9">
    <cfRule type="cellIs" dxfId="333" priority="27" stopIfTrue="1" operator="lessThan">
      <formula>AF7</formula>
    </cfRule>
  </conditionalFormatting>
  <conditionalFormatting sqref="AD9:AE9">
    <cfRule type="cellIs" dxfId="332" priority="28" stopIfTrue="1" operator="lessThan">
      <formula>AD7</formula>
    </cfRule>
  </conditionalFormatting>
  <conditionalFormatting sqref="AI102 AF102">
    <cfRule type="cellIs" dxfId="331" priority="29" stopIfTrue="1" operator="lessThanOrEqual">
      <formula>AF7</formula>
    </cfRule>
  </conditionalFormatting>
  <conditionalFormatting sqref="AC102:AE102 AG102:AH102">
    <cfRule type="cellIs" dxfId="330" priority="30" stopIfTrue="1" operator="lessThan">
      <formula>AC7</formula>
    </cfRule>
  </conditionalFormatting>
  <conditionalFormatting sqref="AC103:AI103">
    <cfRule type="cellIs" dxfId="329" priority="31" stopIfTrue="1" operator="lessThan">
      <formula>1</formula>
    </cfRule>
  </conditionalFormatting>
  <conditionalFormatting sqref="AC9:AE9 AG9:AH9">
    <cfRule type="cellIs" dxfId="328" priority="32" stopIfTrue="1" operator="lessThan">
      <formula>AC8</formula>
    </cfRule>
  </conditionalFormatting>
  <conditionalFormatting sqref="BH102:BH103">
    <cfRule type="cellIs" dxfId="327" priority="26" stopIfTrue="1" operator="lessThan">
      <formula>1</formula>
    </cfRule>
  </conditionalFormatting>
  <conditionalFormatting sqref="AP9:AQ9 AM9">
    <cfRule type="cellIs" dxfId="326" priority="20" stopIfTrue="1" operator="lessThan">
      <formula>AM7</formula>
    </cfRule>
  </conditionalFormatting>
  <conditionalFormatting sqref="AK9:AL9">
    <cfRule type="cellIs" dxfId="325" priority="21" stopIfTrue="1" operator="lessThan">
      <formula>AK7</formula>
    </cfRule>
  </conditionalFormatting>
  <conditionalFormatting sqref="AP102:AQ102 AM102">
    <cfRule type="cellIs" dxfId="324" priority="22" stopIfTrue="1" operator="lessThanOrEqual">
      <formula>AM7</formula>
    </cfRule>
  </conditionalFormatting>
  <conditionalFormatting sqref="AJ102:AL102 AN102:AO102">
    <cfRule type="cellIs" dxfId="323" priority="23" stopIfTrue="1" operator="lessThan">
      <formula>AJ7</formula>
    </cfRule>
  </conditionalFormatting>
  <conditionalFormatting sqref="AJ103:AQ103">
    <cfRule type="cellIs" dxfId="322" priority="24" stopIfTrue="1" operator="lessThan">
      <formula>1</formula>
    </cfRule>
  </conditionalFormatting>
  <conditionalFormatting sqref="AJ9:AL9 AN9:AO9">
    <cfRule type="cellIs" dxfId="321" priority="25" stopIfTrue="1" operator="lessThan">
      <formula>AJ8</formula>
    </cfRule>
  </conditionalFormatting>
  <conditionalFormatting sqref="U9 R9">
    <cfRule type="cellIs" dxfId="320" priority="14" stopIfTrue="1" operator="lessThan">
      <formula>R7</formula>
    </cfRule>
  </conditionalFormatting>
  <conditionalFormatting sqref="P9:Q9">
    <cfRule type="cellIs" dxfId="319" priority="15" stopIfTrue="1" operator="lessThan">
      <formula>P7</formula>
    </cfRule>
  </conditionalFormatting>
  <conditionalFormatting sqref="U102 R102">
    <cfRule type="cellIs" dxfId="318" priority="16" stopIfTrue="1" operator="lessThanOrEqual">
      <formula>R7</formula>
    </cfRule>
  </conditionalFormatting>
  <conditionalFormatting sqref="O102:Q102 S102:T102">
    <cfRule type="cellIs" dxfId="317" priority="17" stopIfTrue="1" operator="lessThan">
      <formula>O7</formula>
    </cfRule>
  </conditionalFormatting>
  <conditionalFormatting sqref="O103:U103">
    <cfRule type="cellIs" dxfId="316" priority="18" stopIfTrue="1" operator="lessThan">
      <formula>1</formula>
    </cfRule>
  </conditionalFormatting>
  <conditionalFormatting sqref="O9:Q9 S9:T9">
    <cfRule type="cellIs" dxfId="315" priority="19" stopIfTrue="1" operator="lessThan">
      <formula>O8</formula>
    </cfRule>
  </conditionalFormatting>
  <conditionalFormatting sqref="L9">
    <cfRule type="cellIs" dxfId="314" priority="8" stopIfTrue="1" operator="lessThan">
      <formula>L7</formula>
    </cfRule>
  </conditionalFormatting>
  <conditionalFormatting sqref="J9:K9">
    <cfRule type="cellIs" dxfId="313" priority="9" stopIfTrue="1" operator="lessThan">
      <formula>J7</formula>
    </cfRule>
  </conditionalFormatting>
  <conditionalFormatting sqref="L102">
    <cfRule type="cellIs" dxfId="312" priority="10" stopIfTrue="1" operator="lessThanOrEqual">
      <formula>L7</formula>
    </cfRule>
  </conditionalFormatting>
  <conditionalFormatting sqref="I102:K102 M102:N102">
    <cfRule type="cellIs" dxfId="311" priority="11" stopIfTrue="1" operator="lessThan">
      <formula>I7</formula>
    </cfRule>
  </conditionalFormatting>
  <conditionalFormatting sqref="I103:N103">
    <cfRule type="cellIs" dxfId="310" priority="12" stopIfTrue="1" operator="lessThan">
      <formula>1</formula>
    </cfRule>
  </conditionalFormatting>
  <conditionalFormatting sqref="I9:K9 M9:N9">
    <cfRule type="cellIs" dxfId="309" priority="13" stopIfTrue="1" operator="lessThan">
      <formula>I8</formula>
    </cfRule>
  </conditionalFormatting>
  <conditionalFormatting sqref="AB9 Y9">
    <cfRule type="cellIs" dxfId="308" priority="2" stopIfTrue="1" operator="lessThan">
      <formula>Y7</formula>
    </cfRule>
  </conditionalFormatting>
  <conditionalFormatting sqref="W9:X9">
    <cfRule type="cellIs" dxfId="307" priority="3" stopIfTrue="1" operator="lessThan">
      <formula>W7</formula>
    </cfRule>
  </conditionalFormatting>
  <conditionalFormatting sqref="AB102 Y102">
    <cfRule type="cellIs" dxfId="306" priority="4" stopIfTrue="1" operator="lessThanOrEqual">
      <formula>Y7</formula>
    </cfRule>
  </conditionalFormatting>
  <conditionalFormatting sqref="V102:X102 Z102:AA102">
    <cfRule type="cellIs" dxfId="305" priority="5" stopIfTrue="1" operator="lessThan">
      <formula>V7</formula>
    </cfRule>
  </conditionalFormatting>
  <conditionalFormatting sqref="V103:AB103">
    <cfRule type="cellIs" dxfId="304" priority="6" stopIfTrue="1" operator="lessThan">
      <formula>1</formula>
    </cfRule>
  </conditionalFormatting>
  <conditionalFormatting sqref="V9:X9 Z9:AA9">
    <cfRule type="cellIs" dxfId="303" priority="7" stopIfTrue="1" operator="lessThan">
      <formula>V8</formula>
    </cfRule>
  </conditionalFormatting>
  <conditionalFormatting sqref="BG102:BG103">
    <cfRule type="cellIs" dxfId="302" priority="1" stopIfTrue="1" operator="lessThan">
      <formula>1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09"/>
  <sheetViews>
    <sheetView zoomScale="55" zoomScaleNormal="55" workbookViewId="0">
      <pane xSplit="2" ySplit="9" topLeftCell="C10" activePane="bottomRight" state="frozen"/>
      <selection activeCell="C6" sqref="C6"/>
      <selection pane="topRight" activeCell="C6" sqref="C6"/>
      <selection pane="bottomLeft" activeCell="C6" sqref="C6"/>
      <selection pane="bottomRight" activeCell="H12" sqref="H12"/>
    </sheetView>
  </sheetViews>
  <sheetFormatPr defaultColWidth="12.3984375" defaultRowHeight="13.5"/>
  <cols>
    <col min="1" max="2" width="12.3984375" style="12" customWidth="1"/>
    <col min="3" max="3" width="17.265625" style="22" customWidth="1"/>
    <col min="4" max="4" width="12.86328125" style="22" bestFit="1" customWidth="1"/>
    <col min="5" max="5" width="10" style="22" customWidth="1"/>
    <col min="6" max="6" width="12.3984375" style="23" customWidth="1"/>
    <col min="7" max="7" width="12.3984375" style="22" customWidth="1"/>
    <col min="8" max="8" width="12.3984375" style="92" customWidth="1"/>
    <col min="9" max="9" width="17.59765625" style="22" hidden="1" customWidth="1"/>
    <col min="10" max="10" width="12.86328125" style="22" hidden="1" customWidth="1"/>
    <col min="11" max="11" width="8.73046875" style="22" hidden="1" customWidth="1"/>
    <col min="12" max="12" width="12.3984375" style="23" hidden="1" customWidth="1"/>
    <col min="13" max="13" width="12.3984375" style="22" hidden="1" customWidth="1"/>
    <col min="14" max="15" width="12.3984375" style="92" hidden="1" customWidth="1"/>
    <col min="16" max="16" width="17.59765625" style="22" hidden="1" customWidth="1"/>
    <col min="17" max="17" width="12.86328125" style="22" hidden="1" customWidth="1"/>
    <col min="18" max="18" width="8.73046875" style="22" hidden="1" customWidth="1"/>
    <col min="19" max="19" width="12.3984375" style="23" hidden="1" customWidth="1"/>
    <col min="20" max="20" width="12.3984375" style="22" hidden="1" customWidth="1"/>
    <col min="21" max="22" width="12.3984375" style="92" hidden="1" customWidth="1"/>
    <col min="23" max="23" width="17.59765625" style="22" hidden="1" customWidth="1"/>
    <col min="24" max="24" width="12.86328125" style="22" hidden="1" customWidth="1"/>
    <col min="25" max="25" width="8.73046875" style="22" hidden="1" customWidth="1"/>
    <col min="26" max="26" width="12.3984375" style="23" hidden="1" customWidth="1"/>
    <col min="27" max="27" width="12.3984375" style="22" hidden="1" customWidth="1"/>
    <col min="28" max="28" width="11.46484375" style="22" hidden="1" customWidth="1"/>
    <col min="29" max="29" width="12.3984375" style="92" hidden="1" customWidth="1"/>
    <col min="30" max="30" width="17.59765625" style="22" hidden="1" customWidth="1"/>
    <col min="31" max="31" width="12.86328125" style="22" hidden="1" customWidth="1"/>
    <col min="32" max="32" width="8.73046875" style="22" hidden="1" customWidth="1"/>
    <col min="33" max="33" width="12.3984375" style="23" hidden="1" customWidth="1"/>
    <col min="34" max="34" width="12.3984375" style="22" hidden="1" customWidth="1"/>
    <col min="35" max="35" width="11.46484375" style="22" hidden="1" customWidth="1"/>
    <col min="36" max="36" width="12.3984375" style="92" hidden="1" customWidth="1"/>
    <col min="37" max="37" width="17.59765625" style="22" hidden="1" customWidth="1"/>
    <col min="38" max="38" width="12.86328125" style="22" hidden="1" customWidth="1"/>
    <col min="39" max="39" width="8.73046875" style="22" hidden="1" customWidth="1"/>
    <col min="40" max="40" width="12.3984375" style="23" hidden="1" customWidth="1"/>
    <col min="41" max="41" width="12.3984375" style="22" hidden="1" customWidth="1"/>
    <col min="42" max="42" width="11.46484375" style="22" hidden="1" customWidth="1"/>
    <col min="43" max="44" width="12.3984375" style="92" hidden="1" customWidth="1"/>
    <col min="45" max="45" width="17.59765625" style="22" hidden="1" customWidth="1"/>
    <col min="46" max="46" width="12.86328125" style="22" hidden="1" customWidth="1"/>
    <col min="47" max="47" width="8.73046875" style="22" hidden="1" customWidth="1"/>
    <col min="48" max="48" width="12.3984375" style="23" hidden="1" customWidth="1"/>
    <col min="49" max="49" width="12.3984375" style="22" hidden="1" customWidth="1"/>
    <col min="50" max="50" width="11.46484375" style="22" hidden="1" customWidth="1"/>
    <col min="51" max="52" width="12.3984375" style="92" hidden="1" customWidth="1"/>
    <col min="53" max="53" width="18.59765625" style="22" customWidth="1"/>
    <col min="54" max="54" width="12.3984375" style="22" customWidth="1"/>
    <col min="55" max="55" width="9.1328125" style="22" customWidth="1"/>
    <col min="56" max="56" width="12.3984375" style="23" customWidth="1"/>
    <col min="57" max="57" width="15.3984375" style="22" customWidth="1"/>
    <col min="58" max="58" width="9.46484375" style="22" hidden="1" customWidth="1"/>
    <col min="59" max="59" width="12.3984375" style="92" customWidth="1"/>
    <col min="60" max="61" width="0" style="12" hidden="1" customWidth="1"/>
    <col min="62" max="294" width="12.3984375" style="12"/>
    <col min="295" max="296" width="12.3984375" style="12" customWidth="1"/>
    <col min="297" max="297" width="23.3984375" style="12" bestFit="1" customWidth="1"/>
    <col min="298" max="298" width="12.86328125" style="12" bestFit="1" customWidth="1"/>
    <col min="299" max="301" width="12.3984375" style="12" customWidth="1"/>
    <col min="302" max="302" width="23.3984375" style="12" bestFit="1" customWidth="1"/>
    <col min="303" max="303" width="12.86328125" style="12" bestFit="1" customWidth="1"/>
    <col min="304" max="306" width="12.3984375" style="12" customWidth="1"/>
    <col min="307" max="307" width="23.3984375" style="12" bestFit="1" customWidth="1"/>
    <col min="308" max="308" width="12.86328125" style="12" bestFit="1" customWidth="1"/>
    <col min="309" max="311" width="12.3984375" style="12" customWidth="1"/>
    <col min="312" max="312" width="18.59765625" style="12" customWidth="1"/>
    <col min="313" max="314" width="12.3984375" style="12" customWidth="1"/>
    <col min="315" max="315" width="15.3984375" style="12" customWidth="1"/>
    <col min="316" max="316" width="12.3984375" style="12" customWidth="1"/>
    <col min="317" max="550" width="12.3984375" style="12"/>
    <col min="551" max="552" width="12.3984375" style="12" customWidth="1"/>
    <col min="553" max="553" width="23.3984375" style="12" bestFit="1" customWidth="1"/>
    <col min="554" max="554" width="12.86328125" style="12" bestFit="1" customWidth="1"/>
    <col min="555" max="557" width="12.3984375" style="12" customWidth="1"/>
    <col min="558" max="558" width="23.3984375" style="12" bestFit="1" customWidth="1"/>
    <col min="559" max="559" width="12.86328125" style="12" bestFit="1" customWidth="1"/>
    <col min="560" max="562" width="12.3984375" style="12" customWidth="1"/>
    <col min="563" max="563" width="23.3984375" style="12" bestFit="1" customWidth="1"/>
    <col min="564" max="564" width="12.86328125" style="12" bestFit="1" customWidth="1"/>
    <col min="565" max="567" width="12.3984375" style="12" customWidth="1"/>
    <col min="568" max="568" width="18.59765625" style="12" customWidth="1"/>
    <col min="569" max="570" width="12.3984375" style="12" customWidth="1"/>
    <col min="571" max="571" width="15.3984375" style="12" customWidth="1"/>
    <col min="572" max="572" width="12.3984375" style="12" customWidth="1"/>
    <col min="573" max="806" width="12.3984375" style="12"/>
    <col min="807" max="808" width="12.3984375" style="12" customWidth="1"/>
    <col min="809" max="809" width="23.3984375" style="12" bestFit="1" customWidth="1"/>
    <col min="810" max="810" width="12.86328125" style="12" bestFit="1" customWidth="1"/>
    <col min="811" max="813" width="12.3984375" style="12" customWidth="1"/>
    <col min="814" max="814" width="23.3984375" style="12" bestFit="1" customWidth="1"/>
    <col min="815" max="815" width="12.86328125" style="12" bestFit="1" customWidth="1"/>
    <col min="816" max="818" width="12.3984375" style="12" customWidth="1"/>
    <col min="819" max="819" width="23.3984375" style="12" bestFit="1" customWidth="1"/>
    <col min="820" max="820" width="12.86328125" style="12" bestFit="1" customWidth="1"/>
    <col min="821" max="823" width="12.3984375" style="12" customWidth="1"/>
    <col min="824" max="824" width="18.59765625" style="12" customWidth="1"/>
    <col min="825" max="826" width="12.3984375" style="12" customWidth="1"/>
    <col min="827" max="827" width="15.3984375" style="12" customWidth="1"/>
    <col min="828" max="828" width="12.3984375" style="12" customWidth="1"/>
    <col min="829" max="1062" width="12.3984375" style="12"/>
    <col min="1063" max="1064" width="12.3984375" style="12" customWidth="1"/>
    <col min="1065" max="1065" width="23.3984375" style="12" bestFit="1" customWidth="1"/>
    <col min="1066" max="1066" width="12.86328125" style="12" bestFit="1" customWidth="1"/>
    <col min="1067" max="1069" width="12.3984375" style="12" customWidth="1"/>
    <col min="1070" max="1070" width="23.3984375" style="12" bestFit="1" customWidth="1"/>
    <col min="1071" max="1071" width="12.86328125" style="12" bestFit="1" customWidth="1"/>
    <col min="1072" max="1074" width="12.3984375" style="12" customWidth="1"/>
    <col min="1075" max="1075" width="23.3984375" style="12" bestFit="1" customWidth="1"/>
    <col min="1076" max="1076" width="12.86328125" style="12" bestFit="1" customWidth="1"/>
    <col min="1077" max="1079" width="12.3984375" style="12" customWidth="1"/>
    <col min="1080" max="1080" width="18.59765625" style="12" customWidth="1"/>
    <col min="1081" max="1082" width="12.3984375" style="12" customWidth="1"/>
    <col min="1083" max="1083" width="15.3984375" style="12" customWidth="1"/>
    <col min="1084" max="1084" width="12.3984375" style="12" customWidth="1"/>
    <col min="1085" max="1318" width="12.3984375" style="12"/>
    <col min="1319" max="1320" width="12.3984375" style="12" customWidth="1"/>
    <col min="1321" max="1321" width="23.3984375" style="12" bestFit="1" customWidth="1"/>
    <col min="1322" max="1322" width="12.86328125" style="12" bestFit="1" customWidth="1"/>
    <col min="1323" max="1325" width="12.3984375" style="12" customWidth="1"/>
    <col min="1326" max="1326" width="23.3984375" style="12" bestFit="1" customWidth="1"/>
    <col min="1327" max="1327" width="12.86328125" style="12" bestFit="1" customWidth="1"/>
    <col min="1328" max="1330" width="12.3984375" style="12" customWidth="1"/>
    <col min="1331" max="1331" width="23.3984375" style="12" bestFit="1" customWidth="1"/>
    <col min="1332" max="1332" width="12.86328125" style="12" bestFit="1" customWidth="1"/>
    <col min="1333" max="1335" width="12.3984375" style="12" customWidth="1"/>
    <col min="1336" max="1336" width="18.59765625" style="12" customWidth="1"/>
    <col min="1337" max="1338" width="12.3984375" style="12" customWidth="1"/>
    <col min="1339" max="1339" width="15.3984375" style="12" customWidth="1"/>
    <col min="1340" max="1340" width="12.3984375" style="12" customWidth="1"/>
    <col min="1341" max="1574" width="12.3984375" style="12"/>
    <col min="1575" max="1576" width="12.3984375" style="12" customWidth="1"/>
    <col min="1577" max="1577" width="23.3984375" style="12" bestFit="1" customWidth="1"/>
    <col min="1578" max="1578" width="12.86328125" style="12" bestFit="1" customWidth="1"/>
    <col min="1579" max="1581" width="12.3984375" style="12" customWidth="1"/>
    <col min="1582" max="1582" width="23.3984375" style="12" bestFit="1" customWidth="1"/>
    <col min="1583" max="1583" width="12.86328125" style="12" bestFit="1" customWidth="1"/>
    <col min="1584" max="1586" width="12.3984375" style="12" customWidth="1"/>
    <col min="1587" max="1587" width="23.3984375" style="12" bestFit="1" customWidth="1"/>
    <col min="1588" max="1588" width="12.86328125" style="12" bestFit="1" customWidth="1"/>
    <col min="1589" max="1591" width="12.3984375" style="12" customWidth="1"/>
    <col min="1592" max="1592" width="18.59765625" style="12" customWidth="1"/>
    <col min="1593" max="1594" width="12.3984375" style="12" customWidth="1"/>
    <col min="1595" max="1595" width="15.3984375" style="12" customWidth="1"/>
    <col min="1596" max="1596" width="12.3984375" style="12" customWidth="1"/>
    <col min="1597" max="1830" width="12.3984375" style="12"/>
    <col min="1831" max="1832" width="12.3984375" style="12" customWidth="1"/>
    <col min="1833" max="1833" width="23.3984375" style="12" bestFit="1" customWidth="1"/>
    <col min="1834" max="1834" width="12.86328125" style="12" bestFit="1" customWidth="1"/>
    <col min="1835" max="1837" width="12.3984375" style="12" customWidth="1"/>
    <col min="1838" max="1838" width="23.3984375" style="12" bestFit="1" customWidth="1"/>
    <col min="1839" max="1839" width="12.86328125" style="12" bestFit="1" customWidth="1"/>
    <col min="1840" max="1842" width="12.3984375" style="12" customWidth="1"/>
    <col min="1843" max="1843" width="23.3984375" style="12" bestFit="1" customWidth="1"/>
    <col min="1844" max="1844" width="12.86328125" style="12" bestFit="1" customWidth="1"/>
    <col min="1845" max="1847" width="12.3984375" style="12" customWidth="1"/>
    <col min="1848" max="1848" width="18.59765625" style="12" customWidth="1"/>
    <col min="1849" max="1850" width="12.3984375" style="12" customWidth="1"/>
    <col min="1851" max="1851" width="15.3984375" style="12" customWidth="1"/>
    <col min="1852" max="1852" width="12.3984375" style="12" customWidth="1"/>
    <col min="1853" max="2086" width="12.3984375" style="12"/>
    <col min="2087" max="2088" width="12.3984375" style="12" customWidth="1"/>
    <col min="2089" max="2089" width="23.3984375" style="12" bestFit="1" customWidth="1"/>
    <col min="2090" max="2090" width="12.86328125" style="12" bestFit="1" customWidth="1"/>
    <col min="2091" max="2093" width="12.3984375" style="12" customWidth="1"/>
    <col min="2094" max="2094" width="23.3984375" style="12" bestFit="1" customWidth="1"/>
    <col min="2095" max="2095" width="12.86328125" style="12" bestFit="1" customWidth="1"/>
    <col min="2096" max="2098" width="12.3984375" style="12" customWidth="1"/>
    <col min="2099" max="2099" width="23.3984375" style="12" bestFit="1" customWidth="1"/>
    <col min="2100" max="2100" width="12.86328125" style="12" bestFit="1" customWidth="1"/>
    <col min="2101" max="2103" width="12.3984375" style="12" customWidth="1"/>
    <col min="2104" max="2104" width="18.59765625" style="12" customWidth="1"/>
    <col min="2105" max="2106" width="12.3984375" style="12" customWidth="1"/>
    <col min="2107" max="2107" width="15.3984375" style="12" customWidth="1"/>
    <col min="2108" max="2108" width="12.3984375" style="12" customWidth="1"/>
    <col min="2109" max="2342" width="12.3984375" style="12"/>
    <col min="2343" max="2344" width="12.3984375" style="12" customWidth="1"/>
    <col min="2345" max="2345" width="23.3984375" style="12" bestFit="1" customWidth="1"/>
    <col min="2346" max="2346" width="12.86328125" style="12" bestFit="1" customWidth="1"/>
    <col min="2347" max="2349" width="12.3984375" style="12" customWidth="1"/>
    <col min="2350" max="2350" width="23.3984375" style="12" bestFit="1" customWidth="1"/>
    <col min="2351" max="2351" width="12.86328125" style="12" bestFit="1" customWidth="1"/>
    <col min="2352" max="2354" width="12.3984375" style="12" customWidth="1"/>
    <col min="2355" max="2355" width="23.3984375" style="12" bestFit="1" customWidth="1"/>
    <col min="2356" max="2356" width="12.86328125" style="12" bestFit="1" customWidth="1"/>
    <col min="2357" max="2359" width="12.3984375" style="12" customWidth="1"/>
    <col min="2360" max="2360" width="18.59765625" style="12" customWidth="1"/>
    <col min="2361" max="2362" width="12.3984375" style="12" customWidth="1"/>
    <col min="2363" max="2363" width="15.3984375" style="12" customWidth="1"/>
    <col min="2364" max="2364" width="12.3984375" style="12" customWidth="1"/>
    <col min="2365" max="2598" width="12.3984375" style="12"/>
    <col min="2599" max="2600" width="12.3984375" style="12" customWidth="1"/>
    <col min="2601" max="2601" width="23.3984375" style="12" bestFit="1" customWidth="1"/>
    <col min="2602" max="2602" width="12.86328125" style="12" bestFit="1" customWidth="1"/>
    <col min="2603" max="2605" width="12.3984375" style="12" customWidth="1"/>
    <col min="2606" max="2606" width="23.3984375" style="12" bestFit="1" customWidth="1"/>
    <col min="2607" max="2607" width="12.86328125" style="12" bestFit="1" customWidth="1"/>
    <col min="2608" max="2610" width="12.3984375" style="12" customWidth="1"/>
    <col min="2611" max="2611" width="23.3984375" style="12" bestFit="1" customWidth="1"/>
    <col min="2612" max="2612" width="12.86328125" style="12" bestFit="1" customWidth="1"/>
    <col min="2613" max="2615" width="12.3984375" style="12" customWidth="1"/>
    <col min="2616" max="2616" width="18.59765625" style="12" customWidth="1"/>
    <col min="2617" max="2618" width="12.3984375" style="12" customWidth="1"/>
    <col min="2619" max="2619" width="15.3984375" style="12" customWidth="1"/>
    <col min="2620" max="2620" width="12.3984375" style="12" customWidth="1"/>
    <col min="2621" max="2854" width="12.3984375" style="12"/>
    <col min="2855" max="2856" width="12.3984375" style="12" customWidth="1"/>
    <col min="2857" max="2857" width="23.3984375" style="12" bestFit="1" customWidth="1"/>
    <col min="2858" max="2858" width="12.86328125" style="12" bestFit="1" customWidth="1"/>
    <col min="2859" max="2861" width="12.3984375" style="12" customWidth="1"/>
    <col min="2862" max="2862" width="23.3984375" style="12" bestFit="1" customWidth="1"/>
    <col min="2863" max="2863" width="12.86328125" style="12" bestFit="1" customWidth="1"/>
    <col min="2864" max="2866" width="12.3984375" style="12" customWidth="1"/>
    <col min="2867" max="2867" width="23.3984375" style="12" bestFit="1" customWidth="1"/>
    <col min="2868" max="2868" width="12.86328125" style="12" bestFit="1" customWidth="1"/>
    <col min="2869" max="2871" width="12.3984375" style="12" customWidth="1"/>
    <col min="2872" max="2872" width="18.59765625" style="12" customWidth="1"/>
    <col min="2873" max="2874" width="12.3984375" style="12" customWidth="1"/>
    <col min="2875" max="2875" width="15.3984375" style="12" customWidth="1"/>
    <col min="2876" max="2876" width="12.3984375" style="12" customWidth="1"/>
    <col min="2877" max="3110" width="12.3984375" style="12"/>
    <col min="3111" max="3112" width="12.3984375" style="12" customWidth="1"/>
    <col min="3113" max="3113" width="23.3984375" style="12" bestFit="1" customWidth="1"/>
    <col min="3114" max="3114" width="12.86328125" style="12" bestFit="1" customWidth="1"/>
    <col min="3115" max="3117" width="12.3984375" style="12" customWidth="1"/>
    <col min="3118" max="3118" width="23.3984375" style="12" bestFit="1" customWidth="1"/>
    <col min="3119" max="3119" width="12.86328125" style="12" bestFit="1" customWidth="1"/>
    <col min="3120" max="3122" width="12.3984375" style="12" customWidth="1"/>
    <col min="3123" max="3123" width="23.3984375" style="12" bestFit="1" customWidth="1"/>
    <col min="3124" max="3124" width="12.86328125" style="12" bestFit="1" customWidth="1"/>
    <col min="3125" max="3127" width="12.3984375" style="12" customWidth="1"/>
    <col min="3128" max="3128" width="18.59765625" style="12" customWidth="1"/>
    <col min="3129" max="3130" width="12.3984375" style="12" customWidth="1"/>
    <col min="3131" max="3131" width="15.3984375" style="12" customWidth="1"/>
    <col min="3132" max="3132" width="12.3984375" style="12" customWidth="1"/>
    <col min="3133" max="3366" width="12.3984375" style="12"/>
    <col min="3367" max="3368" width="12.3984375" style="12" customWidth="1"/>
    <col min="3369" max="3369" width="23.3984375" style="12" bestFit="1" customWidth="1"/>
    <col min="3370" max="3370" width="12.86328125" style="12" bestFit="1" customWidth="1"/>
    <col min="3371" max="3373" width="12.3984375" style="12" customWidth="1"/>
    <col min="3374" max="3374" width="23.3984375" style="12" bestFit="1" customWidth="1"/>
    <col min="3375" max="3375" width="12.86328125" style="12" bestFit="1" customWidth="1"/>
    <col min="3376" max="3378" width="12.3984375" style="12" customWidth="1"/>
    <col min="3379" max="3379" width="23.3984375" style="12" bestFit="1" customWidth="1"/>
    <col min="3380" max="3380" width="12.86328125" style="12" bestFit="1" customWidth="1"/>
    <col min="3381" max="3383" width="12.3984375" style="12" customWidth="1"/>
    <col min="3384" max="3384" width="18.59765625" style="12" customWidth="1"/>
    <col min="3385" max="3386" width="12.3984375" style="12" customWidth="1"/>
    <col min="3387" max="3387" width="15.3984375" style="12" customWidth="1"/>
    <col min="3388" max="3388" width="12.3984375" style="12" customWidth="1"/>
    <col min="3389" max="3622" width="12.3984375" style="12"/>
    <col min="3623" max="3624" width="12.3984375" style="12" customWidth="1"/>
    <col min="3625" max="3625" width="23.3984375" style="12" bestFit="1" customWidth="1"/>
    <col min="3626" max="3626" width="12.86328125" style="12" bestFit="1" customWidth="1"/>
    <col min="3627" max="3629" width="12.3984375" style="12" customWidth="1"/>
    <col min="3630" max="3630" width="23.3984375" style="12" bestFit="1" customWidth="1"/>
    <col min="3631" max="3631" width="12.86328125" style="12" bestFit="1" customWidth="1"/>
    <col min="3632" max="3634" width="12.3984375" style="12" customWidth="1"/>
    <col min="3635" max="3635" width="23.3984375" style="12" bestFit="1" customWidth="1"/>
    <col min="3636" max="3636" width="12.86328125" style="12" bestFit="1" customWidth="1"/>
    <col min="3637" max="3639" width="12.3984375" style="12" customWidth="1"/>
    <col min="3640" max="3640" width="18.59765625" style="12" customWidth="1"/>
    <col min="3641" max="3642" width="12.3984375" style="12" customWidth="1"/>
    <col min="3643" max="3643" width="15.3984375" style="12" customWidth="1"/>
    <col min="3644" max="3644" width="12.3984375" style="12" customWidth="1"/>
    <col min="3645" max="3878" width="12.3984375" style="12"/>
    <col min="3879" max="3880" width="12.3984375" style="12" customWidth="1"/>
    <col min="3881" max="3881" width="23.3984375" style="12" bestFit="1" customWidth="1"/>
    <col min="3882" max="3882" width="12.86328125" style="12" bestFit="1" customWidth="1"/>
    <col min="3883" max="3885" width="12.3984375" style="12" customWidth="1"/>
    <col min="3886" max="3886" width="23.3984375" style="12" bestFit="1" customWidth="1"/>
    <col min="3887" max="3887" width="12.86328125" style="12" bestFit="1" customWidth="1"/>
    <col min="3888" max="3890" width="12.3984375" style="12" customWidth="1"/>
    <col min="3891" max="3891" width="23.3984375" style="12" bestFit="1" customWidth="1"/>
    <col min="3892" max="3892" width="12.86328125" style="12" bestFit="1" customWidth="1"/>
    <col min="3893" max="3895" width="12.3984375" style="12" customWidth="1"/>
    <col min="3896" max="3896" width="18.59765625" style="12" customWidth="1"/>
    <col min="3897" max="3898" width="12.3984375" style="12" customWidth="1"/>
    <col min="3899" max="3899" width="15.3984375" style="12" customWidth="1"/>
    <col min="3900" max="3900" width="12.3984375" style="12" customWidth="1"/>
    <col min="3901" max="4134" width="12.3984375" style="12"/>
    <col min="4135" max="4136" width="12.3984375" style="12" customWidth="1"/>
    <col min="4137" max="4137" width="23.3984375" style="12" bestFit="1" customWidth="1"/>
    <col min="4138" max="4138" width="12.86328125" style="12" bestFit="1" customWidth="1"/>
    <col min="4139" max="4141" width="12.3984375" style="12" customWidth="1"/>
    <col min="4142" max="4142" width="23.3984375" style="12" bestFit="1" customWidth="1"/>
    <col min="4143" max="4143" width="12.86328125" style="12" bestFit="1" customWidth="1"/>
    <col min="4144" max="4146" width="12.3984375" style="12" customWidth="1"/>
    <col min="4147" max="4147" width="23.3984375" style="12" bestFit="1" customWidth="1"/>
    <col min="4148" max="4148" width="12.86328125" style="12" bestFit="1" customWidth="1"/>
    <col min="4149" max="4151" width="12.3984375" style="12" customWidth="1"/>
    <col min="4152" max="4152" width="18.59765625" style="12" customWidth="1"/>
    <col min="4153" max="4154" width="12.3984375" style="12" customWidth="1"/>
    <col min="4155" max="4155" width="15.3984375" style="12" customWidth="1"/>
    <col min="4156" max="4156" width="12.3984375" style="12" customWidth="1"/>
    <col min="4157" max="4390" width="12.3984375" style="12"/>
    <col min="4391" max="4392" width="12.3984375" style="12" customWidth="1"/>
    <col min="4393" max="4393" width="23.3984375" style="12" bestFit="1" customWidth="1"/>
    <col min="4394" max="4394" width="12.86328125" style="12" bestFit="1" customWidth="1"/>
    <col min="4395" max="4397" width="12.3984375" style="12" customWidth="1"/>
    <col min="4398" max="4398" width="23.3984375" style="12" bestFit="1" customWidth="1"/>
    <col min="4399" max="4399" width="12.86328125" style="12" bestFit="1" customWidth="1"/>
    <col min="4400" max="4402" width="12.3984375" style="12" customWidth="1"/>
    <col min="4403" max="4403" width="23.3984375" style="12" bestFit="1" customWidth="1"/>
    <col min="4404" max="4404" width="12.86328125" style="12" bestFit="1" customWidth="1"/>
    <col min="4405" max="4407" width="12.3984375" style="12" customWidth="1"/>
    <col min="4408" max="4408" width="18.59765625" style="12" customWidth="1"/>
    <col min="4409" max="4410" width="12.3984375" style="12" customWidth="1"/>
    <col min="4411" max="4411" width="15.3984375" style="12" customWidth="1"/>
    <col min="4412" max="4412" width="12.3984375" style="12" customWidth="1"/>
    <col min="4413" max="4646" width="12.3984375" style="12"/>
    <col min="4647" max="4648" width="12.3984375" style="12" customWidth="1"/>
    <col min="4649" max="4649" width="23.3984375" style="12" bestFit="1" customWidth="1"/>
    <col min="4650" max="4650" width="12.86328125" style="12" bestFit="1" customWidth="1"/>
    <col min="4651" max="4653" width="12.3984375" style="12" customWidth="1"/>
    <col min="4654" max="4654" width="23.3984375" style="12" bestFit="1" customWidth="1"/>
    <col min="4655" max="4655" width="12.86328125" style="12" bestFit="1" customWidth="1"/>
    <col min="4656" max="4658" width="12.3984375" style="12" customWidth="1"/>
    <col min="4659" max="4659" width="23.3984375" style="12" bestFit="1" customWidth="1"/>
    <col min="4660" max="4660" width="12.86328125" style="12" bestFit="1" customWidth="1"/>
    <col min="4661" max="4663" width="12.3984375" style="12" customWidth="1"/>
    <col min="4664" max="4664" width="18.59765625" style="12" customWidth="1"/>
    <col min="4665" max="4666" width="12.3984375" style="12" customWidth="1"/>
    <col min="4667" max="4667" width="15.3984375" style="12" customWidth="1"/>
    <col min="4668" max="4668" width="12.3984375" style="12" customWidth="1"/>
    <col min="4669" max="4902" width="12.3984375" style="12"/>
    <col min="4903" max="4904" width="12.3984375" style="12" customWidth="1"/>
    <col min="4905" max="4905" width="23.3984375" style="12" bestFit="1" customWidth="1"/>
    <col min="4906" max="4906" width="12.86328125" style="12" bestFit="1" customWidth="1"/>
    <col min="4907" max="4909" width="12.3984375" style="12" customWidth="1"/>
    <col min="4910" max="4910" width="23.3984375" style="12" bestFit="1" customWidth="1"/>
    <col min="4911" max="4911" width="12.86328125" style="12" bestFit="1" customWidth="1"/>
    <col min="4912" max="4914" width="12.3984375" style="12" customWidth="1"/>
    <col min="4915" max="4915" width="23.3984375" style="12" bestFit="1" customWidth="1"/>
    <col min="4916" max="4916" width="12.86328125" style="12" bestFit="1" customWidth="1"/>
    <col min="4917" max="4919" width="12.3984375" style="12" customWidth="1"/>
    <col min="4920" max="4920" width="18.59765625" style="12" customWidth="1"/>
    <col min="4921" max="4922" width="12.3984375" style="12" customWidth="1"/>
    <col min="4923" max="4923" width="15.3984375" style="12" customWidth="1"/>
    <col min="4924" max="4924" width="12.3984375" style="12" customWidth="1"/>
    <col min="4925" max="5158" width="12.3984375" style="12"/>
    <col min="5159" max="5160" width="12.3984375" style="12" customWidth="1"/>
    <col min="5161" max="5161" width="23.3984375" style="12" bestFit="1" customWidth="1"/>
    <col min="5162" max="5162" width="12.86328125" style="12" bestFit="1" customWidth="1"/>
    <col min="5163" max="5165" width="12.3984375" style="12" customWidth="1"/>
    <col min="5166" max="5166" width="23.3984375" style="12" bestFit="1" customWidth="1"/>
    <col min="5167" max="5167" width="12.86328125" style="12" bestFit="1" customWidth="1"/>
    <col min="5168" max="5170" width="12.3984375" style="12" customWidth="1"/>
    <col min="5171" max="5171" width="23.3984375" style="12" bestFit="1" customWidth="1"/>
    <col min="5172" max="5172" width="12.86328125" style="12" bestFit="1" customWidth="1"/>
    <col min="5173" max="5175" width="12.3984375" style="12" customWidth="1"/>
    <col min="5176" max="5176" width="18.59765625" style="12" customWidth="1"/>
    <col min="5177" max="5178" width="12.3984375" style="12" customWidth="1"/>
    <col min="5179" max="5179" width="15.3984375" style="12" customWidth="1"/>
    <col min="5180" max="5180" width="12.3984375" style="12" customWidth="1"/>
    <col min="5181" max="5414" width="12.3984375" style="12"/>
    <col min="5415" max="5416" width="12.3984375" style="12" customWidth="1"/>
    <col min="5417" max="5417" width="23.3984375" style="12" bestFit="1" customWidth="1"/>
    <col min="5418" max="5418" width="12.86328125" style="12" bestFit="1" customWidth="1"/>
    <col min="5419" max="5421" width="12.3984375" style="12" customWidth="1"/>
    <col min="5422" max="5422" width="23.3984375" style="12" bestFit="1" customWidth="1"/>
    <col min="5423" max="5423" width="12.86328125" style="12" bestFit="1" customWidth="1"/>
    <col min="5424" max="5426" width="12.3984375" style="12" customWidth="1"/>
    <col min="5427" max="5427" width="23.3984375" style="12" bestFit="1" customWidth="1"/>
    <col min="5428" max="5428" width="12.86328125" style="12" bestFit="1" customWidth="1"/>
    <col min="5429" max="5431" width="12.3984375" style="12" customWidth="1"/>
    <col min="5432" max="5432" width="18.59765625" style="12" customWidth="1"/>
    <col min="5433" max="5434" width="12.3984375" style="12" customWidth="1"/>
    <col min="5435" max="5435" width="15.3984375" style="12" customWidth="1"/>
    <col min="5436" max="5436" width="12.3984375" style="12" customWidth="1"/>
    <col min="5437" max="5670" width="12.3984375" style="12"/>
    <col min="5671" max="5672" width="12.3984375" style="12" customWidth="1"/>
    <col min="5673" max="5673" width="23.3984375" style="12" bestFit="1" customWidth="1"/>
    <col min="5674" max="5674" width="12.86328125" style="12" bestFit="1" customWidth="1"/>
    <col min="5675" max="5677" width="12.3984375" style="12" customWidth="1"/>
    <col min="5678" max="5678" width="23.3984375" style="12" bestFit="1" customWidth="1"/>
    <col min="5679" max="5679" width="12.86328125" style="12" bestFit="1" customWidth="1"/>
    <col min="5680" max="5682" width="12.3984375" style="12" customWidth="1"/>
    <col min="5683" max="5683" width="23.3984375" style="12" bestFit="1" customWidth="1"/>
    <col min="5684" max="5684" width="12.86328125" style="12" bestFit="1" customWidth="1"/>
    <col min="5685" max="5687" width="12.3984375" style="12" customWidth="1"/>
    <col min="5688" max="5688" width="18.59765625" style="12" customWidth="1"/>
    <col min="5689" max="5690" width="12.3984375" style="12" customWidth="1"/>
    <col min="5691" max="5691" width="15.3984375" style="12" customWidth="1"/>
    <col min="5692" max="5692" width="12.3984375" style="12" customWidth="1"/>
    <col min="5693" max="5926" width="12.3984375" style="12"/>
    <col min="5927" max="5928" width="12.3984375" style="12" customWidth="1"/>
    <col min="5929" max="5929" width="23.3984375" style="12" bestFit="1" customWidth="1"/>
    <col min="5930" max="5930" width="12.86328125" style="12" bestFit="1" customWidth="1"/>
    <col min="5931" max="5933" width="12.3984375" style="12" customWidth="1"/>
    <col min="5934" max="5934" width="23.3984375" style="12" bestFit="1" customWidth="1"/>
    <col min="5935" max="5935" width="12.86328125" style="12" bestFit="1" customWidth="1"/>
    <col min="5936" max="5938" width="12.3984375" style="12" customWidth="1"/>
    <col min="5939" max="5939" width="23.3984375" style="12" bestFit="1" customWidth="1"/>
    <col min="5940" max="5940" width="12.86328125" style="12" bestFit="1" customWidth="1"/>
    <col min="5941" max="5943" width="12.3984375" style="12" customWidth="1"/>
    <col min="5944" max="5944" width="18.59765625" style="12" customWidth="1"/>
    <col min="5945" max="5946" width="12.3984375" style="12" customWidth="1"/>
    <col min="5947" max="5947" width="15.3984375" style="12" customWidth="1"/>
    <col min="5948" max="5948" width="12.3984375" style="12" customWidth="1"/>
    <col min="5949" max="6182" width="12.3984375" style="12"/>
    <col min="6183" max="6184" width="12.3984375" style="12" customWidth="1"/>
    <col min="6185" max="6185" width="23.3984375" style="12" bestFit="1" customWidth="1"/>
    <col min="6186" max="6186" width="12.86328125" style="12" bestFit="1" customWidth="1"/>
    <col min="6187" max="6189" width="12.3984375" style="12" customWidth="1"/>
    <col min="6190" max="6190" width="23.3984375" style="12" bestFit="1" customWidth="1"/>
    <col min="6191" max="6191" width="12.86328125" style="12" bestFit="1" customWidth="1"/>
    <col min="6192" max="6194" width="12.3984375" style="12" customWidth="1"/>
    <col min="6195" max="6195" width="23.3984375" style="12" bestFit="1" customWidth="1"/>
    <col min="6196" max="6196" width="12.86328125" style="12" bestFit="1" customWidth="1"/>
    <col min="6197" max="6199" width="12.3984375" style="12" customWidth="1"/>
    <col min="6200" max="6200" width="18.59765625" style="12" customWidth="1"/>
    <col min="6201" max="6202" width="12.3984375" style="12" customWidth="1"/>
    <col min="6203" max="6203" width="15.3984375" style="12" customWidth="1"/>
    <col min="6204" max="6204" width="12.3984375" style="12" customWidth="1"/>
    <col min="6205" max="6438" width="12.3984375" style="12"/>
    <col min="6439" max="6440" width="12.3984375" style="12" customWidth="1"/>
    <col min="6441" max="6441" width="23.3984375" style="12" bestFit="1" customWidth="1"/>
    <col min="6442" max="6442" width="12.86328125" style="12" bestFit="1" customWidth="1"/>
    <col min="6443" max="6445" width="12.3984375" style="12" customWidth="1"/>
    <col min="6446" max="6446" width="23.3984375" style="12" bestFit="1" customWidth="1"/>
    <col min="6447" max="6447" width="12.86328125" style="12" bestFit="1" customWidth="1"/>
    <col min="6448" max="6450" width="12.3984375" style="12" customWidth="1"/>
    <col min="6451" max="6451" width="23.3984375" style="12" bestFit="1" customWidth="1"/>
    <col min="6452" max="6452" width="12.86328125" style="12" bestFit="1" customWidth="1"/>
    <col min="6453" max="6455" width="12.3984375" style="12" customWidth="1"/>
    <col min="6456" max="6456" width="18.59765625" style="12" customWidth="1"/>
    <col min="6457" max="6458" width="12.3984375" style="12" customWidth="1"/>
    <col min="6459" max="6459" width="15.3984375" style="12" customWidth="1"/>
    <col min="6460" max="6460" width="12.3984375" style="12" customWidth="1"/>
    <col min="6461" max="6694" width="12.3984375" style="12"/>
    <col min="6695" max="6696" width="12.3984375" style="12" customWidth="1"/>
    <col min="6697" max="6697" width="23.3984375" style="12" bestFit="1" customWidth="1"/>
    <col min="6698" max="6698" width="12.86328125" style="12" bestFit="1" customWidth="1"/>
    <col min="6699" max="6701" width="12.3984375" style="12" customWidth="1"/>
    <col min="6702" max="6702" width="23.3984375" style="12" bestFit="1" customWidth="1"/>
    <col min="6703" max="6703" width="12.86328125" style="12" bestFit="1" customWidth="1"/>
    <col min="6704" max="6706" width="12.3984375" style="12" customWidth="1"/>
    <col min="6707" max="6707" width="23.3984375" style="12" bestFit="1" customWidth="1"/>
    <col min="6708" max="6708" width="12.86328125" style="12" bestFit="1" customWidth="1"/>
    <col min="6709" max="6711" width="12.3984375" style="12" customWidth="1"/>
    <col min="6712" max="6712" width="18.59765625" style="12" customWidth="1"/>
    <col min="6713" max="6714" width="12.3984375" style="12" customWidth="1"/>
    <col min="6715" max="6715" width="15.3984375" style="12" customWidth="1"/>
    <col min="6716" max="6716" width="12.3984375" style="12" customWidth="1"/>
    <col min="6717" max="6950" width="12.3984375" style="12"/>
    <col min="6951" max="6952" width="12.3984375" style="12" customWidth="1"/>
    <col min="6953" max="6953" width="23.3984375" style="12" bestFit="1" customWidth="1"/>
    <col min="6954" max="6954" width="12.86328125" style="12" bestFit="1" customWidth="1"/>
    <col min="6955" max="6957" width="12.3984375" style="12" customWidth="1"/>
    <col min="6958" max="6958" width="23.3984375" style="12" bestFit="1" customWidth="1"/>
    <col min="6959" max="6959" width="12.86328125" style="12" bestFit="1" customWidth="1"/>
    <col min="6960" max="6962" width="12.3984375" style="12" customWidth="1"/>
    <col min="6963" max="6963" width="23.3984375" style="12" bestFit="1" customWidth="1"/>
    <col min="6964" max="6964" width="12.86328125" style="12" bestFit="1" customWidth="1"/>
    <col min="6965" max="6967" width="12.3984375" style="12" customWidth="1"/>
    <col min="6968" max="6968" width="18.59765625" style="12" customWidth="1"/>
    <col min="6969" max="6970" width="12.3984375" style="12" customWidth="1"/>
    <col min="6971" max="6971" width="15.3984375" style="12" customWidth="1"/>
    <col min="6972" max="6972" width="12.3984375" style="12" customWidth="1"/>
    <col min="6973" max="7206" width="12.3984375" style="12"/>
    <col min="7207" max="7208" width="12.3984375" style="12" customWidth="1"/>
    <col min="7209" max="7209" width="23.3984375" style="12" bestFit="1" customWidth="1"/>
    <col min="7210" max="7210" width="12.86328125" style="12" bestFit="1" customWidth="1"/>
    <col min="7211" max="7213" width="12.3984375" style="12" customWidth="1"/>
    <col min="7214" max="7214" width="23.3984375" style="12" bestFit="1" customWidth="1"/>
    <col min="7215" max="7215" width="12.86328125" style="12" bestFit="1" customWidth="1"/>
    <col min="7216" max="7218" width="12.3984375" style="12" customWidth="1"/>
    <col min="7219" max="7219" width="23.3984375" style="12" bestFit="1" customWidth="1"/>
    <col min="7220" max="7220" width="12.86328125" style="12" bestFit="1" customWidth="1"/>
    <col min="7221" max="7223" width="12.3984375" style="12" customWidth="1"/>
    <col min="7224" max="7224" width="18.59765625" style="12" customWidth="1"/>
    <col min="7225" max="7226" width="12.3984375" style="12" customWidth="1"/>
    <col min="7227" max="7227" width="15.3984375" style="12" customWidth="1"/>
    <col min="7228" max="7228" width="12.3984375" style="12" customWidth="1"/>
    <col min="7229" max="7462" width="12.3984375" style="12"/>
    <col min="7463" max="7464" width="12.3984375" style="12" customWidth="1"/>
    <col min="7465" max="7465" width="23.3984375" style="12" bestFit="1" customWidth="1"/>
    <col min="7466" max="7466" width="12.86328125" style="12" bestFit="1" customWidth="1"/>
    <col min="7467" max="7469" width="12.3984375" style="12" customWidth="1"/>
    <col min="7470" max="7470" width="23.3984375" style="12" bestFit="1" customWidth="1"/>
    <col min="7471" max="7471" width="12.86328125" style="12" bestFit="1" customWidth="1"/>
    <col min="7472" max="7474" width="12.3984375" style="12" customWidth="1"/>
    <col min="7475" max="7475" width="23.3984375" style="12" bestFit="1" customWidth="1"/>
    <col min="7476" max="7476" width="12.86328125" style="12" bestFit="1" customWidth="1"/>
    <col min="7477" max="7479" width="12.3984375" style="12" customWidth="1"/>
    <col min="7480" max="7480" width="18.59765625" style="12" customWidth="1"/>
    <col min="7481" max="7482" width="12.3984375" style="12" customWidth="1"/>
    <col min="7483" max="7483" width="15.3984375" style="12" customWidth="1"/>
    <col min="7484" max="7484" width="12.3984375" style="12" customWidth="1"/>
    <col min="7485" max="7718" width="12.3984375" style="12"/>
    <col min="7719" max="7720" width="12.3984375" style="12" customWidth="1"/>
    <col min="7721" max="7721" width="23.3984375" style="12" bestFit="1" customWidth="1"/>
    <col min="7722" max="7722" width="12.86328125" style="12" bestFit="1" customWidth="1"/>
    <col min="7723" max="7725" width="12.3984375" style="12" customWidth="1"/>
    <col min="7726" max="7726" width="23.3984375" style="12" bestFit="1" customWidth="1"/>
    <col min="7727" max="7727" width="12.86328125" style="12" bestFit="1" customWidth="1"/>
    <col min="7728" max="7730" width="12.3984375" style="12" customWidth="1"/>
    <col min="7731" max="7731" width="23.3984375" style="12" bestFit="1" customWidth="1"/>
    <col min="7732" max="7732" width="12.86328125" style="12" bestFit="1" customWidth="1"/>
    <col min="7733" max="7735" width="12.3984375" style="12" customWidth="1"/>
    <col min="7736" max="7736" width="18.59765625" style="12" customWidth="1"/>
    <col min="7737" max="7738" width="12.3984375" style="12" customWidth="1"/>
    <col min="7739" max="7739" width="15.3984375" style="12" customWidth="1"/>
    <col min="7740" max="7740" width="12.3984375" style="12" customWidth="1"/>
    <col min="7741" max="7974" width="12.3984375" style="12"/>
    <col min="7975" max="7976" width="12.3984375" style="12" customWidth="1"/>
    <col min="7977" max="7977" width="23.3984375" style="12" bestFit="1" customWidth="1"/>
    <col min="7978" max="7978" width="12.86328125" style="12" bestFit="1" customWidth="1"/>
    <col min="7979" max="7981" width="12.3984375" style="12" customWidth="1"/>
    <col min="7982" max="7982" width="23.3984375" style="12" bestFit="1" customWidth="1"/>
    <col min="7983" max="7983" width="12.86328125" style="12" bestFit="1" customWidth="1"/>
    <col min="7984" max="7986" width="12.3984375" style="12" customWidth="1"/>
    <col min="7987" max="7987" width="23.3984375" style="12" bestFit="1" customWidth="1"/>
    <col min="7988" max="7988" width="12.86328125" style="12" bestFit="1" customWidth="1"/>
    <col min="7989" max="7991" width="12.3984375" style="12" customWidth="1"/>
    <col min="7992" max="7992" width="18.59765625" style="12" customWidth="1"/>
    <col min="7993" max="7994" width="12.3984375" style="12" customWidth="1"/>
    <col min="7995" max="7995" width="15.3984375" style="12" customWidth="1"/>
    <col min="7996" max="7996" width="12.3984375" style="12" customWidth="1"/>
    <col min="7997" max="8230" width="12.3984375" style="12"/>
    <col min="8231" max="8232" width="12.3984375" style="12" customWidth="1"/>
    <col min="8233" max="8233" width="23.3984375" style="12" bestFit="1" customWidth="1"/>
    <col min="8234" max="8234" width="12.86328125" style="12" bestFit="1" customWidth="1"/>
    <col min="8235" max="8237" width="12.3984375" style="12" customWidth="1"/>
    <col min="8238" max="8238" width="23.3984375" style="12" bestFit="1" customWidth="1"/>
    <col min="8239" max="8239" width="12.86328125" style="12" bestFit="1" customWidth="1"/>
    <col min="8240" max="8242" width="12.3984375" style="12" customWidth="1"/>
    <col min="8243" max="8243" width="23.3984375" style="12" bestFit="1" customWidth="1"/>
    <col min="8244" max="8244" width="12.86328125" style="12" bestFit="1" customWidth="1"/>
    <col min="8245" max="8247" width="12.3984375" style="12" customWidth="1"/>
    <col min="8248" max="8248" width="18.59765625" style="12" customWidth="1"/>
    <col min="8249" max="8250" width="12.3984375" style="12" customWidth="1"/>
    <col min="8251" max="8251" width="15.3984375" style="12" customWidth="1"/>
    <col min="8252" max="8252" width="12.3984375" style="12" customWidth="1"/>
    <col min="8253" max="8486" width="12.3984375" style="12"/>
    <col min="8487" max="8488" width="12.3984375" style="12" customWidth="1"/>
    <col min="8489" max="8489" width="23.3984375" style="12" bestFit="1" customWidth="1"/>
    <col min="8490" max="8490" width="12.86328125" style="12" bestFit="1" customWidth="1"/>
    <col min="8491" max="8493" width="12.3984375" style="12" customWidth="1"/>
    <col min="8494" max="8494" width="23.3984375" style="12" bestFit="1" customWidth="1"/>
    <col min="8495" max="8495" width="12.86328125" style="12" bestFit="1" customWidth="1"/>
    <col min="8496" max="8498" width="12.3984375" style="12" customWidth="1"/>
    <col min="8499" max="8499" width="23.3984375" style="12" bestFit="1" customWidth="1"/>
    <col min="8500" max="8500" width="12.86328125" style="12" bestFit="1" customWidth="1"/>
    <col min="8501" max="8503" width="12.3984375" style="12" customWidth="1"/>
    <col min="8504" max="8504" width="18.59765625" style="12" customWidth="1"/>
    <col min="8505" max="8506" width="12.3984375" style="12" customWidth="1"/>
    <col min="8507" max="8507" width="15.3984375" style="12" customWidth="1"/>
    <col min="8508" max="8508" width="12.3984375" style="12" customWidth="1"/>
    <col min="8509" max="8742" width="12.3984375" style="12"/>
    <col min="8743" max="8744" width="12.3984375" style="12" customWidth="1"/>
    <col min="8745" max="8745" width="23.3984375" style="12" bestFit="1" customWidth="1"/>
    <col min="8746" max="8746" width="12.86328125" style="12" bestFit="1" customWidth="1"/>
    <col min="8747" max="8749" width="12.3984375" style="12" customWidth="1"/>
    <col min="8750" max="8750" width="23.3984375" style="12" bestFit="1" customWidth="1"/>
    <col min="8751" max="8751" width="12.86328125" style="12" bestFit="1" customWidth="1"/>
    <col min="8752" max="8754" width="12.3984375" style="12" customWidth="1"/>
    <col min="8755" max="8755" width="23.3984375" style="12" bestFit="1" customWidth="1"/>
    <col min="8756" max="8756" width="12.86328125" style="12" bestFit="1" customWidth="1"/>
    <col min="8757" max="8759" width="12.3984375" style="12" customWidth="1"/>
    <col min="8760" max="8760" width="18.59765625" style="12" customWidth="1"/>
    <col min="8761" max="8762" width="12.3984375" style="12" customWidth="1"/>
    <col min="8763" max="8763" width="15.3984375" style="12" customWidth="1"/>
    <col min="8764" max="8764" width="12.3984375" style="12" customWidth="1"/>
    <col min="8765" max="8998" width="12.3984375" style="12"/>
    <col min="8999" max="9000" width="12.3984375" style="12" customWidth="1"/>
    <col min="9001" max="9001" width="23.3984375" style="12" bestFit="1" customWidth="1"/>
    <col min="9002" max="9002" width="12.86328125" style="12" bestFit="1" customWidth="1"/>
    <col min="9003" max="9005" width="12.3984375" style="12" customWidth="1"/>
    <col min="9006" max="9006" width="23.3984375" style="12" bestFit="1" customWidth="1"/>
    <col min="9007" max="9007" width="12.86328125" style="12" bestFit="1" customWidth="1"/>
    <col min="9008" max="9010" width="12.3984375" style="12" customWidth="1"/>
    <col min="9011" max="9011" width="23.3984375" style="12" bestFit="1" customWidth="1"/>
    <col min="9012" max="9012" width="12.86328125" style="12" bestFit="1" customWidth="1"/>
    <col min="9013" max="9015" width="12.3984375" style="12" customWidth="1"/>
    <col min="9016" max="9016" width="18.59765625" style="12" customWidth="1"/>
    <col min="9017" max="9018" width="12.3984375" style="12" customWidth="1"/>
    <col min="9019" max="9019" width="15.3984375" style="12" customWidth="1"/>
    <col min="9020" max="9020" width="12.3984375" style="12" customWidth="1"/>
    <col min="9021" max="9254" width="12.3984375" style="12"/>
    <col min="9255" max="9256" width="12.3984375" style="12" customWidth="1"/>
    <col min="9257" max="9257" width="23.3984375" style="12" bestFit="1" customWidth="1"/>
    <col min="9258" max="9258" width="12.86328125" style="12" bestFit="1" customWidth="1"/>
    <col min="9259" max="9261" width="12.3984375" style="12" customWidth="1"/>
    <col min="9262" max="9262" width="23.3984375" style="12" bestFit="1" customWidth="1"/>
    <col min="9263" max="9263" width="12.86328125" style="12" bestFit="1" customWidth="1"/>
    <col min="9264" max="9266" width="12.3984375" style="12" customWidth="1"/>
    <col min="9267" max="9267" width="23.3984375" style="12" bestFit="1" customWidth="1"/>
    <col min="9268" max="9268" width="12.86328125" style="12" bestFit="1" customWidth="1"/>
    <col min="9269" max="9271" width="12.3984375" style="12" customWidth="1"/>
    <col min="9272" max="9272" width="18.59765625" style="12" customWidth="1"/>
    <col min="9273" max="9274" width="12.3984375" style="12" customWidth="1"/>
    <col min="9275" max="9275" width="15.3984375" style="12" customWidth="1"/>
    <col min="9276" max="9276" width="12.3984375" style="12" customWidth="1"/>
    <col min="9277" max="9510" width="12.3984375" style="12"/>
    <col min="9511" max="9512" width="12.3984375" style="12" customWidth="1"/>
    <col min="9513" max="9513" width="23.3984375" style="12" bestFit="1" customWidth="1"/>
    <col min="9514" max="9514" width="12.86328125" style="12" bestFit="1" customWidth="1"/>
    <col min="9515" max="9517" width="12.3984375" style="12" customWidth="1"/>
    <col min="9518" max="9518" width="23.3984375" style="12" bestFit="1" customWidth="1"/>
    <col min="9519" max="9519" width="12.86328125" style="12" bestFit="1" customWidth="1"/>
    <col min="9520" max="9522" width="12.3984375" style="12" customWidth="1"/>
    <col min="9523" max="9523" width="23.3984375" style="12" bestFit="1" customWidth="1"/>
    <col min="9524" max="9524" width="12.86328125" style="12" bestFit="1" customWidth="1"/>
    <col min="9525" max="9527" width="12.3984375" style="12" customWidth="1"/>
    <col min="9528" max="9528" width="18.59765625" style="12" customWidth="1"/>
    <col min="9529" max="9530" width="12.3984375" style="12" customWidth="1"/>
    <col min="9531" max="9531" width="15.3984375" style="12" customWidth="1"/>
    <col min="9532" max="9532" width="12.3984375" style="12" customWidth="1"/>
    <col min="9533" max="9766" width="12.3984375" style="12"/>
    <col min="9767" max="9768" width="12.3984375" style="12" customWidth="1"/>
    <col min="9769" max="9769" width="23.3984375" style="12" bestFit="1" customWidth="1"/>
    <col min="9770" max="9770" width="12.86328125" style="12" bestFit="1" customWidth="1"/>
    <col min="9771" max="9773" width="12.3984375" style="12" customWidth="1"/>
    <col min="9774" max="9774" width="23.3984375" style="12" bestFit="1" customWidth="1"/>
    <col min="9775" max="9775" width="12.86328125" style="12" bestFit="1" customWidth="1"/>
    <col min="9776" max="9778" width="12.3984375" style="12" customWidth="1"/>
    <col min="9779" max="9779" width="23.3984375" style="12" bestFit="1" customWidth="1"/>
    <col min="9780" max="9780" width="12.86328125" style="12" bestFit="1" customWidth="1"/>
    <col min="9781" max="9783" width="12.3984375" style="12" customWidth="1"/>
    <col min="9784" max="9784" width="18.59765625" style="12" customWidth="1"/>
    <col min="9785" max="9786" width="12.3984375" style="12" customWidth="1"/>
    <col min="9787" max="9787" width="15.3984375" style="12" customWidth="1"/>
    <col min="9788" max="9788" width="12.3984375" style="12" customWidth="1"/>
    <col min="9789" max="10022" width="12.3984375" style="12"/>
    <col min="10023" max="10024" width="12.3984375" style="12" customWidth="1"/>
    <col min="10025" max="10025" width="23.3984375" style="12" bestFit="1" customWidth="1"/>
    <col min="10026" max="10026" width="12.86328125" style="12" bestFit="1" customWidth="1"/>
    <col min="10027" max="10029" width="12.3984375" style="12" customWidth="1"/>
    <col min="10030" max="10030" width="23.3984375" style="12" bestFit="1" customWidth="1"/>
    <col min="10031" max="10031" width="12.86328125" style="12" bestFit="1" customWidth="1"/>
    <col min="10032" max="10034" width="12.3984375" style="12" customWidth="1"/>
    <col min="10035" max="10035" width="23.3984375" style="12" bestFit="1" customWidth="1"/>
    <col min="10036" max="10036" width="12.86328125" style="12" bestFit="1" customWidth="1"/>
    <col min="10037" max="10039" width="12.3984375" style="12" customWidth="1"/>
    <col min="10040" max="10040" width="18.59765625" style="12" customWidth="1"/>
    <col min="10041" max="10042" width="12.3984375" style="12" customWidth="1"/>
    <col min="10043" max="10043" width="15.3984375" style="12" customWidth="1"/>
    <col min="10044" max="10044" width="12.3984375" style="12" customWidth="1"/>
    <col min="10045" max="10278" width="12.3984375" style="12"/>
    <col min="10279" max="10280" width="12.3984375" style="12" customWidth="1"/>
    <col min="10281" max="10281" width="23.3984375" style="12" bestFit="1" customWidth="1"/>
    <col min="10282" max="10282" width="12.86328125" style="12" bestFit="1" customWidth="1"/>
    <col min="10283" max="10285" width="12.3984375" style="12" customWidth="1"/>
    <col min="10286" max="10286" width="23.3984375" style="12" bestFit="1" customWidth="1"/>
    <col min="10287" max="10287" width="12.86328125" style="12" bestFit="1" customWidth="1"/>
    <col min="10288" max="10290" width="12.3984375" style="12" customWidth="1"/>
    <col min="10291" max="10291" width="23.3984375" style="12" bestFit="1" customWidth="1"/>
    <col min="10292" max="10292" width="12.86328125" style="12" bestFit="1" customWidth="1"/>
    <col min="10293" max="10295" width="12.3984375" style="12" customWidth="1"/>
    <col min="10296" max="10296" width="18.59765625" style="12" customWidth="1"/>
    <col min="10297" max="10298" width="12.3984375" style="12" customWidth="1"/>
    <col min="10299" max="10299" width="15.3984375" style="12" customWidth="1"/>
    <col min="10300" max="10300" width="12.3984375" style="12" customWidth="1"/>
    <col min="10301" max="10534" width="12.3984375" style="12"/>
    <col min="10535" max="10536" width="12.3984375" style="12" customWidth="1"/>
    <col min="10537" max="10537" width="23.3984375" style="12" bestFit="1" customWidth="1"/>
    <col min="10538" max="10538" width="12.86328125" style="12" bestFit="1" customWidth="1"/>
    <col min="10539" max="10541" width="12.3984375" style="12" customWidth="1"/>
    <col min="10542" max="10542" width="23.3984375" style="12" bestFit="1" customWidth="1"/>
    <col min="10543" max="10543" width="12.86328125" style="12" bestFit="1" customWidth="1"/>
    <col min="10544" max="10546" width="12.3984375" style="12" customWidth="1"/>
    <col min="10547" max="10547" width="23.3984375" style="12" bestFit="1" customWidth="1"/>
    <col min="10548" max="10548" width="12.86328125" style="12" bestFit="1" customWidth="1"/>
    <col min="10549" max="10551" width="12.3984375" style="12" customWidth="1"/>
    <col min="10552" max="10552" width="18.59765625" style="12" customWidth="1"/>
    <col min="10553" max="10554" width="12.3984375" style="12" customWidth="1"/>
    <col min="10555" max="10555" width="15.3984375" style="12" customWidth="1"/>
    <col min="10556" max="10556" width="12.3984375" style="12" customWidth="1"/>
    <col min="10557" max="10790" width="12.3984375" style="12"/>
    <col min="10791" max="10792" width="12.3984375" style="12" customWidth="1"/>
    <col min="10793" max="10793" width="23.3984375" style="12" bestFit="1" customWidth="1"/>
    <col min="10794" max="10794" width="12.86328125" style="12" bestFit="1" customWidth="1"/>
    <col min="10795" max="10797" width="12.3984375" style="12" customWidth="1"/>
    <col min="10798" max="10798" width="23.3984375" style="12" bestFit="1" customWidth="1"/>
    <col min="10799" max="10799" width="12.86328125" style="12" bestFit="1" customWidth="1"/>
    <col min="10800" max="10802" width="12.3984375" style="12" customWidth="1"/>
    <col min="10803" max="10803" width="23.3984375" style="12" bestFit="1" customWidth="1"/>
    <col min="10804" max="10804" width="12.86328125" style="12" bestFit="1" customWidth="1"/>
    <col min="10805" max="10807" width="12.3984375" style="12" customWidth="1"/>
    <col min="10808" max="10808" width="18.59765625" style="12" customWidth="1"/>
    <col min="10809" max="10810" width="12.3984375" style="12" customWidth="1"/>
    <col min="10811" max="10811" width="15.3984375" style="12" customWidth="1"/>
    <col min="10812" max="10812" width="12.3984375" style="12" customWidth="1"/>
    <col min="10813" max="11046" width="12.3984375" style="12"/>
    <col min="11047" max="11048" width="12.3984375" style="12" customWidth="1"/>
    <col min="11049" max="11049" width="23.3984375" style="12" bestFit="1" customWidth="1"/>
    <col min="11050" max="11050" width="12.86328125" style="12" bestFit="1" customWidth="1"/>
    <col min="11051" max="11053" width="12.3984375" style="12" customWidth="1"/>
    <col min="11054" max="11054" width="23.3984375" style="12" bestFit="1" customWidth="1"/>
    <col min="11055" max="11055" width="12.86328125" style="12" bestFit="1" customWidth="1"/>
    <col min="11056" max="11058" width="12.3984375" style="12" customWidth="1"/>
    <col min="11059" max="11059" width="23.3984375" style="12" bestFit="1" customWidth="1"/>
    <col min="11060" max="11060" width="12.86328125" style="12" bestFit="1" customWidth="1"/>
    <col min="11061" max="11063" width="12.3984375" style="12" customWidth="1"/>
    <col min="11064" max="11064" width="18.59765625" style="12" customWidth="1"/>
    <col min="11065" max="11066" width="12.3984375" style="12" customWidth="1"/>
    <col min="11067" max="11067" width="15.3984375" style="12" customWidth="1"/>
    <col min="11068" max="11068" width="12.3984375" style="12" customWidth="1"/>
    <col min="11069" max="11302" width="12.3984375" style="12"/>
    <col min="11303" max="11304" width="12.3984375" style="12" customWidth="1"/>
    <col min="11305" max="11305" width="23.3984375" style="12" bestFit="1" customWidth="1"/>
    <col min="11306" max="11306" width="12.86328125" style="12" bestFit="1" customWidth="1"/>
    <col min="11307" max="11309" width="12.3984375" style="12" customWidth="1"/>
    <col min="11310" max="11310" width="23.3984375" style="12" bestFit="1" customWidth="1"/>
    <col min="11311" max="11311" width="12.86328125" style="12" bestFit="1" customWidth="1"/>
    <col min="11312" max="11314" width="12.3984375" style="12" customWidth="1"/>
    <col min="11315" max="11315" width="23.3984375" style="12" bestFit="1" customWidth="1"/>
    <col min="11316" max="11316" width="12.86328125" style="12" bestFit="1" customWidth="1"/>
    <col min="11317" max="11319" width="12.3984375" style="12" customWidth="1"/>
    <col min="11320" max="11320" width="18.59765625" style="12" customWidth="1"/>
    <col min="11321" max="11322" width="12.3984375" style="12" customWidth="1"/>
    <col min="11323" max="11323" width="15.3984375" style="12" customWidth="1"/>
    <col min="11324" max="11324" width="12.3984375" style="12" customWidth="1"/>
    <col min="11325" max="11558" width="12.3984375" style="12"/>
    <col min="11559" max="11560" width="12.3984375" style="12" customWidth="1"/>
    <col min="11561" max="11561" width="23.3984375" style="12" bestFit="1" customWidth="1"/>
    <col min="11562" max="11562" width="12.86328125" style="12" bestFit="1" customWidth="1"/>
    <col min="11563" max="11565" width="12.3984375" style="12" customWidth="1"/>
    <col min="11566" max="11566" width="23.3984375" style="12" bestFit="1" customWidth="1"/>
    <col min="11567" max="11567" width="12.86328125" style="12" bestFit="1" customWidth="1"/>
    <col min="11568" max="11570" width="12.3984375" style="12" customWidth="1"/>
    <col min="11571" max="11571" width="23.3984375" style="12" bestFit="1" customWidth="1"/>
    <col min="11572" max="11572" width="12.86328125" style="12" bestFit="1" customWidth="1"/>
    <col min="11573" max="11575" width="12.3984375" style="12" customWidth="1"/>
    <col min="11576" max="11576" width="18.59765625" style="12" customWidth="1"/>
    <col min="11577" max="11578" width="12.3984375" style="12" customWidth="1"/>
    <col min="11579" max="11579" width="15.3984375" style="12" customWidth="1"/>
    <col min="11580" max="11580" width="12.3984375" style="12" customWidth="1"/>
    <col min="11581" max="11814" width="12.3984375" style="12"/>
    <col min="11815" max="11816" width="12.3984375" style="12" customWidth="1"/>
    <col min="11817" max="11817" width="23.3984375" style="12" bestFit="1" customWidth="1"/>
    <col min="11818" max="11818" width="12.86328125" style="12" bestFit="1" customWidth="1"/>
    <col min="11819" max="11821" width="12.3984375" style="12" customWidth="1"/>
    <col min="11822" max="11822" width="23.3984375" style="12" bestFit="1" customWidth="1"/>
    <col min="11823" max="11823" width="12.86328125" style="12" bestFit="1" customWidth="1"/>
    <col min="11824" max="11826" width="12.3984375" style="12" customWidth="1"/>
    <col min="11827" max="11827" width="23.3984375" style="12" bestFit="1" customWidth="1"/>
    <col min="11828" max="11828" width="12.86328125" style="12" bestFit="1" customWidth="1"/>
    <col min="11829" max="11831" width="12.3984375" style="12" customWidth="1"/>
    <col min="11832" max="11832" width="18.59765625" style="12" customWidth="1"/>
    <col min="11833" max="11834" width="12.3984375" style="12" customWidth="1"/>
    <col min="11835" max="11835" width="15.3984375" style="12" customWidth="1"/>
    <col min="11836" max="11836" width="12.3984375" style="12" customWidth="1"/>
    <col min="11837" max="12070" width="12.3984375" style="12"/>
    <col min="12071" max="12072" width="12.3984375" style="12" customWidth="1"/>
    <col min="12073" max="12073" width="23.3984375" style="12" bestFit="1" customWidth="1"/>
    <col min="12074" max="12074" width="12.86328125" style="12" bestFit="1" customWidth="1"/>
    <col min="12075" max="12077" width="12.3984375" style="12" customWidth="1"/>
    <col min="12078" max="12078" width="23.3984375" style="12" bestFit="1" customWidth="1"/>
    <col min="12079" max="12079" width="12.86328125" style="12" bestFit="1" customWidth="1"/>
    <col min="12080" max="12082" width="12.3984375" style="12" customWidth="1"/>
    <col min="12083" max="12083" width="23.3984375" style="12" bestFit="1" customWidth="1"/>
    <col min="12084" max="12084" width="12.86328125" style="12" bestFit="1" customWidth="1"/>
    <col min="12085" max="12087" width="12.3984375" style="12" customWidth="1"/>
    <col min="12088" max="12088" width="18.59765625" style="12" customWidth="1"/>
    <col min="12089" max="12090" width="12.3984375" style="12" customWidth="1"/>
    <col min="12091" max="12091" width="15.3984375" style="12" customWidth="1"/>
    <col min="12092" max="12092" width="12.3984375" style="12" customWidth="1"/>
    <col min="12093" max="12326" width="12.3984375" style="12"/>
    <col min="12327" max="12328" width="12.3984375" style="12" customWidth="1"/>
    <col min="12329" max="12329" width="23.3984375" style="12" bestFit="1" customWidth="1"/>
    <col min="12330" max="12330" width="12.86328125" style="12" bestFit="1" customWidth="1"/>
    <col min="12331" max="12333" width="12.3984375" style="12" customWidth="1"/>
    <col min="12334" max="12334" width="23.3984375" style="12" bestFit="1" customWidth="1"/>
    <col min="12335" max="12335" width="12.86328125" style="12" bestFit="1" customWidth="1"/>
    <col min="12336" max="12338" width="12.3984375" style="12" customWidth="1"/>
    <col min="12339" max="12339" width="23.3984375" style="12" bestFit="1" customWidth="1"/>
    <col min="12340" max="12340" width="12.86328125" style="12" bestFit="1" customWidth="1"/>
    <col min="12341" max="12343" width="12.3984375" style="12" customWidth="1"/>
    <col min="12344" max="12344" width="18.59765625" style="12" customWidth="1"/>
    <col min="12345" max="12346" width="12.3984375" style="12" customWidth="1"/>
    <col min="12347" max="12347" width="15.3984375" style="12" customWidth="1"/>
    <col min="12348" max="12348" width="12.3984375" style="12" customWidth="1"/>
    <col min="12349" max="12582" width="12.3984375" style="12"/>
    <col min="12583" max="12584" width="12.3984375" style="12" customWidth="1"/>
    <col min="12585" max="12585" width="23.3984375" style="12" bestFit="1" customWidth="1"/>
    <col min="12586" max="12586" width="12.86328125" style="12" bestFit="1" customWidth="1"/>
    <col min="12587" max="12589" width="12.3984375" style="12" customWidth="1"/>
    <col min="12590" max="12590" width="23.3984375" style="12" bestFit="1" customWidth="1"/>
    <col min="12591" max="12591" width="12.86328125" style="12" bestFit="1" customWidth="1"/>
    <col min="12592" max="12594" width="12.3984375" style="12" customWidth="1"/>
    <col min="12595" max="12595" width="23.3984375" style="12" bestFit="1" customWidth="1"/>
    <col min="12596" max="12596" width="12.86328125" style="12" bestFit="1" customWidth="1"/>
    <col min="12597" max="12599" width="12.3984375" style="12" customWidth="1"/>
    <col min="12600" max="12600" width="18.59765625" style="12" customWidth="1"/>
    <col min="12601" max="12602" width="12.3984375" style="12" customWidth="1"/>
    <col min="12603" max="12603" width="15.3984375" style="12" customWidth="1"/>
    <col min="12604" max="12604" width="12.3984375" style="12" customWidth="1"/>
    <col min="12605" max="12838" width="12.3984375" style="12"/>
    <col min="12839" max="12840" width="12.3984375" style="12" customWidth="1"/>
    <col min="12841" max="12841" width="23.3984375" style="12" bestFit="1" customWidth="1"/>
    <col min="12842" max="12842" width="12.86328125" style="12" bestFit="1" customWidth="1"/>
    <col min="12843" max="12845" width="12.3984375" style="12" customWidth="1"/>
    <col min="12846" max="12846" width="23.3984375" style="12" bestFit="1" customWidth="1"/>
    <col min="12847" max="12847" width="12.86328125" style="12" bestFit="1" customWidth="1"/>
    <col min="12848" max="12850" width="12.3984375" style="12" customWidth="1"/>
    <col min="12851" max="12851" width="23.3984375" style="12" bestFit="1" customWidth="1"/>
    <col min="12852" max="12852" width="12.86328125" style="12" bestFit="1" customWidth="1"/>
    <col min="12853" max="12855" width="12.3984375" style="12" customWidth="1"/>
    <col min="12856" max="12856" width="18.59765625" style="12" customWidth="1"/>
    <col min="12857" max="12858" width="12.3984375" style="12" customWidth="1"/>
    <col min="12859" max="12859" width="15.3984375" style="12" customWidth="1"/>
    <col min="12860" max="12860" width="12.3984375" style="12" customWidth="1"/>
    <col min="12861" max="13094" width="12.3984375" style="12"/>
    <col min="13095" max="13096" width="12.3984375" style="12" customWidth="1"/>
    <col min="13097" max="13097" width="23.3984375" style="12" bestFit="1" customWidth="1"/>
    <col min="13098" max="13098" width="12.86328125" style="12" bestFit="1" customWidth="1"/>
    <col min="13099" max="13101" width="12.3984375" style="12" customWidth="1"/>
    <col min="13102" max="13102" width="23.3984375" style="12" bestFit="1" customWidth="1"/>
    <col min="13103" max="13103" width="12.86328125" style="12" bestFit="1" customWidth="1"/>
    <col min="13104" max="13106" width="12.3984375" style="12" customWidth="1"/>
    <col min="13107" max="13107" width="23.3984375" style="12" bestFit="1" customWidth="1"/>
    <col min="13108" max="13108" width="12.86328125" style="12" bestFit="1" customWidth="1"/>
    <col min="13109" max="13111" width="12.3984375" style="12" customWidth="1"/>
    <col min="13112" max="13112" width="18.59765625" style="12" customWidth="1"/>
    <col min="13113" max="13114" width="12.3984375" style="12" customWidth="1"/>
    <col min="13115" max="13115" width="15.3984375" style="12" customWidth="1"/>
    <col min="13116" max="13116" width="12.3984375" style="12" customWidth="1"/>
    <col min="13117" max="13350" width="12.3984375" style="12"/>
    <col min="13351" max="13352" width="12.3984375" style="12" customWidth="1"/>
    <col min="13353" max="13353" width="23.3984375" style="12" bestFit="1" customWidth="1"/>
    <col min="13354" max="13354" width="12.86328125" style="12" bestFit="1" customWidth="1"/>
    <col min="13355" max="13357" width="12.3984375" style="12" customWidth="1"/>
    <col min="13358" max="13358" width="23.3984375" style="12" bestFit="1" customWidth="1"/>
    <col min="13359" max="13359" width="12.86328125" style="12" bestFit="1" customWidth="1"/>
    <col min="13360" max="13362" width="12.3984375" style="12" customWidth="1"/>
    <col min="13363" max="13363" width="23.3984375" style="12" bestFit="1" customWidth="1"/>
    <col min="13364" max="13364" width="12.86328125" style="12" bestFit="1" customWidth="1"/>
    <col min="13365" max="13367" width="12.3984375" style="12" customWidth="1"/>
    <col min="13368" max="13368" width="18.59765625" style="12" customWidth="1"/>
    <col min="13369" max="13370" width="12.3984375" style="12" customWidth="1"/>
    <col min="13371" max="13371" width="15.3984375" style="12" customWidth="1"/>
    <col min="13372" max="13372" width="12.3984375" style="12" customWidth="1"/>
    <col min="13373" max="13606" width="12.3984375" style="12"/>
    <col min="13607" max="13608" width="12.3984375" style="12" customWidth="1"/>
    <col min="13609" max="13609" width="23.3984375" style="12" bestFit="1" customWidth="1"/>
    <col min="13610" max="13610" width="12.86328125" style="12" bestFit="1" customWidth="1"/>
    <col min="13611" max="13613" width="12.3984375" style="12" customWidth="1"/>
    <col min="13614" max="13614" width="23.3984375" style="12" bestFit="1" customWidth="1"/>
    <col min="13615" max="13615" width="12.86328125" style="12" bestFit="1" customWidth="1"/>
    <col min="13616" max="13618" width="12.3984375" style="12" customWidth="1"/>
    <col min="13619" max="13619" width="23.3984375" style="12" bestFit="1" customWidth="1"/>
    <col min="13620" max="13620" width="12.86328125" style="12" bestFit="1" customWidth="1"/>
    <col min="13621" max="13623" width="12.3984375" style="12" customWidth="1"/>
    <col min="13624" max="13624" width="18.59765625" style="12" customWidth="1"/>
    <col min="13625" max="13626" width="12.3984375" style="12" customWidth="1"/>
    <col min="13627" max="13627" width="15.3984375" style="12" customWidth="1"/>
    <col min="13628" max="13628" width="12.3984375" style="12" customWidth="1"/>
    <col min="13629" max="13862" width="12.3984375" style="12"/>
    <col min="13863" max="13864" width="12.3984375" style="12" customWidth="1"/>
    <col min="13865" max="13865" width="23.3984375" style="12" bestFit="1" customWidth="1"/>
    <col min="13866" max="13866" width="12.86328125" style="12" bestFit="1" customWidth="1"/>
    <col min="13867" max="13869" width="12.3984375" style="12" customWidth="1"/>
    <col min="13870" max="13870" width="23.3984375" style="12" bestFit="1" customWidth="1"/>
    <col min="13871" max="13871" width="12.86328125" style="12" bestFit="1" customWidth="1"/>
    <col min="13872" max="13874" width="12.3984375" style="12" customWidth="1"/>
    <col min="13875" max="13875" width="23.3984375" style="12" bestFit="1" customWidth="1"/>
    <col min="13876" max="13876" width="12.86328125" style="12" bestFit="1" customWidth="1"/>
    <col min="13877" max="13879" width="12.3984375" style="12" customWidth="1"/>
    <col min="13880" max="13880" width="18.59765625" style="12" customWidth="1"/>
    <col min="13881" max="13882" width="12.3984375" style="12" customWidth="1"/>
    <col min="13883" max="13883" width="15.3984375" style="12" customWidth="1"/>
    <col min="13884" max="13884" width="12.3984375" style="12" customWidth="1"/>
    <col min="13885" max="14118" width="12.3984375" style="12"/>
    <col min="14119" max="14120" width="12.3984375" style="12" customWidth="1"/>
    <col min="14121" max="14121" width="23.3984375" style="12" bestFit="1" customWidth="1"/>
    <col min="14122" max="14122" width="12.86328125" style="12" bestFit="1" customWidth="1"/>
    <col min="14123" max="14125" width="12.3984375" style="12" customWidth="1"/>
    <col min="14126" max="14126" width="23.3984375" style="12" bestFit="1" customWidth="1"/>
    <col min="14127" max="14127" width="12.86328125" style="12" bestFit="1" customWidth="1"/>
    <col min="14128" max="14130" width="12.3984375" style="12" customWidth="1"/>
    <col min="14131" max="14131" width="23.3984375" style="12" bestFit="1" customWidth="1"/>
    <col min="14132" max="14132" width="12.86328125" style="12" bestFit="1" customWidth="1"/>
    <col min="14133" max="14135" width="12.3984375" style="12" customWidth="1"/>
    <col min="14136" max="14136" width="18.59765625" style="12" customWidth="1"/>
    <col min="14137" max="14138" width="12.3984375" style="12" customWidth="1"/>
    <col min="14139" max="14139" width="15.3984375" style="12" customWidth="1"/>
    <col min="14140" max="14140" width="12.3984375" style="12" customWidth="1"/>
    <col min="14141" max="14374" width="12.3984375" style="12"/>
    <col min="14375" max="14376" width="12.3984375" style="12" customWidth="1"/>
    <col min="14377" max="14377" width="23.3984375" style="12" bestFit="1" customWidth="1"/>
    <col min="14378" max="14378" width="12.86328125" style="12" bestFit="1" customWidth="1"/>
    <col min="14379" max="14381" width="12.3984375" style="12" customWidth="1"/>
    <col min="14382" max="14382" width="23.3984375" style="12" bestFit="1" customWidth="1"/>
    <col min="14383" max="14383" width="12.86328125" style="12" bestFit="1" customWidth="1"/>
    <col min="14384" max="14386" width="12.3984375" style="12" customWidth="1"/>
    <col min="14387" max="14387" width="23.3984375" style="12" bestFit="1" customWidth="1"/>
    <col min="14388" max="14388" width="12.86328125" style="12" bestFit="1" customWidth="1"/>
    <col min="14389" max="14391" width="12.3984375" style="12" customWidth="1"/>
    <col min="14392" max="14392" width="18.59765625" style="12" customWidth="1"/>
    <col min="14393" max="14394" width="12.3984375" style="12" customWidth="1"/>
    <col min="14395" max="14395" width="15.3984375" style="12" customWidth="1"/>
    <col min="14396" max="14396" width="12.3984375" style="12" customWidth="1"/>
    <col min="14397" max="14630" width="12.3984375" style="12"/>
    <col min="14631" max="14632" width="12.3984375" style="12" customWidth="1"/>
    <col min="14633" max="14633" width="23.3984375" style="12" bestFit="1" customWidth="1"/>
    <col min="14634" max="14634" width="12.86328125" style="12" bestFit="1" customWidth="1"/>
    <col min="14635" max="14637" width="12.3984375" style="12" customWidth="1"/>
    <col min="14638" max="14638" width="23.3984375" style="12" bestFit="1" customWidth="1"/>
    <col min="14639" max="14639" width="12.86328125" style="12" bestFit="1" customWidth="1"/>
    <col min="14640" max="14642" width="12.3984375" style="12" customWidth="1"/>
    <col min="14643" max="14643" width="23.3984375" style="12" bestFit="1" customWidth="1"/>
    <col min="14644" max="14644" width="12.86328125" style="12" bestFit="1" customWidth="1"/>
    <col min="14645" max="14647" width="12.3984375" style="12" customWidth="1"/>
    <col min="14648" max="14648" width="18.59765625" style="12" customWidth="1"/>
    <col min="14649" max="14650" width="12.3984375" style="12" customWidth="1"/>
    <col min="14651" max="14651" width="15.3984375" style="12" customWidth="1"/>
    <col min="14652" max="14652" width="12.3984375" style="12" customWidth="1"/>
    <col min="14653" max="14886" width="12.3984375" style="12"/>
    <col min="14887" max="14888" width="12.3984375" style="12" customWidth="1"/>
    <col min="14889" max="14889" width="23.3984375" style="12" bestFit="1" customWidth="1"/>
    <col min="14890" max="14890" width="12.86328125" style="12" bestFit="1" customWidth="1"/>
    <col min="14891" max="14893" width="12.3984375" style="12" customWidth="1"/>
    <col min="14894" max="14894" width="23.3984375" style="12" bestFit="1" customWidth="1"/>
    <col min="14895" max="14895" width="12.86328125" style="12" bestFit="1" customWidth="1"/>
    <col min="14896" max="14898" width="12.3984375" style="12" customWidth="1"/>
    <col min="14899" max="14899" width="23.3984375" style="12" bestFit="1" customWidth="1"/>
    <col min="14900" max="14900" width="12.86328125" style="12" bestFit="1" customWidth="1"/>
    <col min="14901" max="14903" width="12.3984375" style="12" customWidth="1"/>
    <col min="14904" max="14904" width="18.59765625" style="12" customWidth="1"/>
    <col min="14905" max="14906" width="12.3984375" style="12" customWidth="1"/>
    <col min="14907" max="14907" width="15.3984375" style="12" customWidth="1"/>
    <col min="14908" max="14908" width="12.3984375" style="12" customWidth="1"/>
    <col min="14909" max="15142" width="12.3984375" style="12"/>
    <col min="15143" max="15144" width="12.3984375" style="12" customWidth="1"/>
    <col min="15145" max="15145" width="23.3984375" style="12" bestFit="1" customWidth="1"/>
    <col min="15146" max="15146" width="12.86328125" style="12" bestFit="1" customWidth="1"/>
    <col min="15147" max="15149" width="12.3984375" style="12" customWidth="1"/>
    <col min="15150" max="15150" width="23.3984375" style="12" bestFit="1" customWidth="1"/>
    <col min="15151" max="15151" width="12.86328125" style="12" bestFit="1" customWidth="1"/>
    <col min="15152" max="15154" width="12.3984375" style="12" customWidth="1"/>
    <col min="15155" max="15155" width="23.3984375" style="12" bestFit="1" customWidth="1"/>
    <col min="15156" max="15156" width="12.86328125" style="12" bestFit="1" customWidth="1"/>
    <col min="15157" max="15159" width="12.3984375" style="12" customWidth="1"/>
    <col min="15160" max="15160" width="18.59765625" style="12" customWidth="1"/>
    <col min="15161" max="15162" width="12.3984375" style="12" customWidth="1"/>
    <col min="15163" max="15163" width="15.3984375" style="12" customWidth="1"/>
    <col min="15164" max="15164" width="12.3984375" style="12" customWidth="1"/>
    <col min="15165" max="15398" width="12.3984375" style="12"/>
    <col min="15399" max="15400" width="12.3984375" style="12" customWidth="1"/>
    <col min="15401" max="15401" width="23.3984375" style="12" bestFit="1" customWidth="1"/>
    <col min="15402" max="15402" width="12.86328125" style="12" bestFit="1" customWidth="1"/>
    <col min="15403" max="15405" width="12.3984375" style="12" customWidth="1"/>
    <col min="15406" max="15406" width="23.3984375" style="12" bestFit="1" customWidth="1"/>
    <col min="15407" max="15407" width="12.86328125" style="12" bestFit="1" customWidth="1"/>
    <col min="15408" max="15410" width="12.3984375" style="12" customWidth="1"/>
    <col min="15411" max="15411" width="23.3984375" style="12" bestFit="1" customWidth="1"/>
    <col min="15412" max="15412" width="12.86328125" style="12" bestFit="1" customWidth="1"/>
    <col min="15413" max="15415" width="12.3984375" style="12" customWidth="1"/>
    <col min="15416" max="15416" width="18.59765625" style="12" customWidth="1"/>
    <col min="15417" max="15418" width="12.3984375" style="12" customWidth="1"/>
    <col min="15419" max="15419" width="15.3984375" style="12" customWidth="1"/>
    <col min="15420" max="15420" width="12.3984375" style="12" customWidth="1"/>
    <col min="15421" max="15654" width="12.3984375" style="12"/>
    <col min="15655" max="15656" width="12.3984375" style="12" customWidth="1"/>
    <col min="15657" max="15657" width="23.3984375" style="12" bestFit="1" customWidth="1"/>
    <col min="15658" max="15658" width="12.86328125" style="12" bestFit="1" customWidth="1"/>
    <col min="15659" max="15661" width="12.3984375" style="12" customWidth="1"/>
    <col min="15662" max="15662" width="23.3984375" style="12" bestFit="1" customWidth="1"/>
    <col min="15663" max="15663" width="12.86328125" style="12" bestFit="1" customWidth="1"/>
    <col min="15664" max="15666" width="12.3984375" style="12" customWidth="1"/>
    <col min="15667" max="15667" width="23.3984375" style="12" bestFit="1" customWidth="1"/>
    <col min="15668" max="15668" width="12.86328125" style="12" bestFit="1" customWidth="1"/>
    <col min="15669" max="15671" width="12.3984375" style="12" customWidth="1"/>
    <col min="15672" max="15672" width="18.59765625" style="12" customWidth="1"/>
    <col min="15673" max="15674" width="12.3984375" style="12" customWidth="1"/>
    <col min="15675" max="15675" width="15.3984375" style="12" customWidth="1"/>
    <col min="15676" max="15676" width="12.3984375" style="12" customWidth="1"/>
    <col min="15677" max="15910" width="12.3984375" style="12"/>
    <col min="15911" max="15912" width="12.3984375" style="12" customWidth="1"/>
    <col min="15913" max="15913" width="23.3984375" style="12" bestFit="1" customWidth="1"/>
    <col min="15914" max="15914" width="12.86328125" style="12" bestFit="1" customWidth="1"/>
    <col min="15915" max="15917" width="12.3984375" style="12" customWidth="1"/>
    <col min="15918" max="15918" width="23.3984375" style="12" bestFit="1" customWidth="1"/>
    <col min="15919" max="15919" width="12.86328125" style="12" bestFit="1" customWidth="1"/>
    <col min="15920" max="15922" width="12.3984375" style="12" customWidth="1"/>
    <col min="15923" max="15923" width="23.3984375" style="12" bestFit="1" customWidth="1"/>
    <col min="15924" max="15924" width="12.86328125" style="12" bestFit="1" customWidth="1"/>
    <col min="15925" max="15927" width="12.3984375" style="12" customWidth="1"/>
    <col min="15928" max="15928" width="18.59765625" style="12" customWidth="1"/>
    <col min="15929" max="15930" width="12.3984375" style="12" customWidth="1"/>
    <col min="15931" max="15931" width="15.3984375" style="12" customWidth="1"/>
    <col min="15932" max="15932" width="12.3984375" style="12" customWidth="1"/>
    <col min="15933" max="16166" width="12.3984375" style="12"/>
    <col min="16167" max="16168" width="12.3984375" style="12" customWidth="1"/>
    <col min="16169" max="16169" width="23.3984375" style="12" bestFit="1" customWidth="1"/>
    <col min="16170" max="16170" width="12.86328125" style="12" bestFit="1" customWidth="1"/>
    <col min="16171" max="16173" width="12.3984375" style="12" customWidth="1"/>
    <col min="16174" max="16174" width="23.3984375" style="12" bestFit="1" customWidth="1"/>
    <col min="16175" max="16175" width="12.86328125" style="12" bestFit="1" customWidth="1"/>
    <col min="16176" max="16178" width="12.3984375" style="12" customWidth="1"/>
    <col min="16179" max="16179" width="23.3984375" style="12" bestFit="1" customWidth="1"/>
    <col min="16180" max="16180" width="12.86328125" style="12" bestFit="1" customWidth="1"/>
    <col min="16181" max="16183" width="12.3984375" style="12" customWidth="1"/>
    <col min="16184" max="16184" width="18.59765625" style="12" customWidth="1"/>
    <col min="16185" max="16186" width="12.3984375" style="12" customWidth="1"/>
    <col min="16187" max="16187" width="15.3984375" style="12" customWidth="1"/>
    <col min="16188" max="16188" width="12.3984375" style="12" customWidth="1"/>
    <col min="16189" max="16384" width="12.3984375" style="12"/>
  </cols>
  <sheetData>
    <row r="1" spans="1:61" ht="23.1" customHeight="1">
      <c r="A1" s="295" t="s">
        <v>72</v>
      </c>
      <c r="B1" s="295"/>
      <c r="C1" s="330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  <c r="O1" s="331"/>
      <c r="P1" s="331"/>
      <c r="Q1" s="331"/>
      <c r="R1" s="331"/>
      <c r="S1" s="331"/>
      <c r="T1" s="331"/>
      <c r="U1" s="331"/>
      <c r="V1" s="331"/>
      <c r="W1" s="331"/>
      <c r="X1" s="331"/>
      <c r="Y1" s="331"/>
      <c r="Z1" s="331"/>
      <c r="AA1" s="331"/>
      <c r="AB1" s="331"/>
      <c r="AC1" s="331"/>
      <c r="AD1" s="331"/>
      <c r="AE1" s="331"/>
      <c r="AF1" s="331"/>
      <c r="AG1" s="331"/>
      <c r="AH1" s="331"/>
      <c r="AI1" s="331"/>
      <c r="AJ1" s="331"/>
      <c r="AK1" s="331"/>
      <c r="AL1" s="331"/>
      <c r="AM1" s="331"/>
      <c r="AN1" s="331"/>
      <c r="AO1" s="331"/>
      <c r="AP1" s="331"/>
      <c r="AQ1" s="331"/>
      <c r="AR1" s="331"/>
      <c r="AS1" s="331"/>
      <c r="AT1" s="331"/>
      <c r="AU1" s="331"/>
      <c r="AV1" s="331"/>
      <c r="AW1" s="331"/>
      <c r="AX1" s="331"/>
      <c r="AY1" s="331"/>
      <c r="AZ1" s="331"/>
      <c r="BA1" s="331"/>
      <c r="BB1" s="331"/>
      <c r="BC1" s="331"/>
      <c r="BD1" s="331"/>
      <c r="BE1" s="331"/>
      <c r="BF1" s="331"/>
      <c r="BG1" s="331"/>
      <c r="BH1" s="331"/>
      <c r="BI1" s="332"/>
    </row>
    <row r="2" spans="1:61" ht="23.1" customHeight="1">
      <c r="A2" s="313" t="s">
        <v>73</v>
      </c>
      <c r="B2" s="313"/>
      <c r="C2" s="333" t="s">
        <v>74</v>
      </c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331"/>
      <c r="P2" s="331"/>
      <c r="Q2" s="331"/>
      <c r="R2" s="331"/>
      <c r="S2" s="331"/>
      <c r="T2" s="331"/>
      <c r="U2" s="331"/>
      <c r="V2" s="331"/>
      <c r="W2" s="331"/>
      <c r="X2" s="331"/>
      <c r="Y2" s="331"/>
      <c r="Z2" s="331"/>
      <c r="AA2" s="331"/>
      <c r="AB2" s="331"/>
      <c r="AC2" s="331"/>
      <c r="AD2" s="331"/>
      <c r="AE2" s="331"/>
      <c r="AF2" s="331"/>
      <c r="AG2" s="331"/>
      <c r="AH2" s="331"/>
      <c r="AI2" s="331"/>
      <c r="AJ2" s="331"/>
      <c r="AK2" s="331"/>
      <c r="AL2" s="331"/>
      <c r="AM2" s="331"/>
      <c r="AN2" s="331"/>
      <c r="AO2" s="331"/>
      <c r="AP2" s="331"/>
      <c r="AQ2" s="331"/>
      <c r="AR2" s="331"/>
      <c r="AS2" s="331"/>
      <c r="AT2" s="331"/>
      <c r="AU2" s="331"/>
      <c r="AV2" s="331"/>
      <c r="AW2" s="331"/>
      <c r="AX2" s="331"/>
      <c r="AY2" s="331"/>
      <c r="AZ2" s="331"/>
      <c r="BA2" s="331"/>
      <c r="BB2" s="331"/>
      <c r="BC2" s="331"/>
      <c r="BD2" s="331"/>
      <c r="BE2" s="331"/>
      <c r="BF2" s="331"/>
      <c r="BG2" s="331"/>
      <c r="BH2" s="331"/>
      <c r="BI2" s="332"/>
    </row>
    <row r="3" spans="1:61" ht="52.9" customHeight="1">
      <c r="A3" s="295" t="s">
        <v>75</v>
      </c>
      <c r="B3" s="295"/>
      <c r="C3" s="334" t="s">
        <v>155</v>
      </c>
      <c r="D3" s="335"/>
      <c r="E3" s="335"/>
      <c r="F3" s="335"/>
      <c r="G3" s="335"/>
      <c r="H3" s="336"/>
      <c r="I3" s="334"/>
      <c r="J3" s="335"/>
      <c r="K3" s="335"/>
      <c r="L3" s="335"/>
      <c r="M3" s="335"/>
      <c r="N3" s="335"/>
      <c r="O3" s="336"/>
      <c r="P3" s="334"/>
      <c r="Q3" s="335"/>
      <c r="R3" s="335"/>
      <c r="S3" s="335"/>
      <c r="T3" s="335"/>
      <c r="U3" s="335"/>
      <c r="V3" s="336"/>
      <c r="W3" s="334"/>
      <c r="X3" s="335"/>
      <c r="Y3" s="335"/>
      <c r="Z3" s="335"/>
      <c r="AA3" s="335"/>
      <c r="AB3" s="335"/>
      <c r="AC3" s="336"/>
      <c r="AD3" s="334"/>
      <c r="AE3" s="335"/>
      <c r="AF3" s="335"/>
      <c r="AG3" s="335"/>
      <c r="AH3" s="335"/>
      <c r="AI3" s="335"/>
      <c r="AJ3" s="336"/>
      <c r="AK3" s="337"/>
      <c r="AL3" s="335"/>
      <c r="AM3" s="335"/>
      <c r="AN3" s="335"/>
      <c r="AO3" s="335"/>
      <c r="AP3" s="335"/>
      <c r="AQ3" s="335"/>
      <c r="AR3" s="326"/>
      <c r="AS3" s="337"/>
      <c r="AT3" s="335"/>
      <c r="AU3" s="335"/>
      <c r="AV3" s="335"/>
      <c r="AW3" s="335"/>
      <c r="AX3" s="335"/>
      <c r="AY3" s="335"/>
      <c r="AZ3" s="326"/>
      <c r="BA3" s="334" t="s">
        <v>76</v>
      </c>
      <c r="BB3" s="335"/>
      <c r="BC3" s="335"/>
      <c r="BD3" s="335"/>
      <c r="BE3" s="335"/>
      <c r="BF3" s="335"/>
      <c r="BG3" s="335"/>
      <c r="BH3" s="335"/>
      <c r="BI3" s="326"/>
    </row>
    <row r="4" spans="1:61" ht="76.150000000000006" customHeight="1">
      <c r="A4" s="295" t="s">
        <v>77</v>
      </c>
      <c r="B4" s="295"/>
      <c r="C4" s="324"/>
      <c r="D4" s="325"/>
      <c r="E4" s="325"/>
      <c r="F4" s="325"/>
      <c r="G4" s="325"/>
      <c r="H4" s="327"/>
      <c r="I4" s="324"/>
      <c r="J4" s="325"/>
      <c r="K4" s="325"/>
      <c r="L4" s="325"/>
      <c r="M4" s="325"/>
      <c r="N4" s="325"/>
      <c r="O4" s="327"/>
      <c r="P4" s="324"/>
      <c r="Q4" s="325"/>
      <c r="R4" s="325"/>
      <c r="S4" s="325"/>
      <c r="T4" s="325"/>
      <c r="U4" s="325"/>
      <c r="V4" s="327"/>
      <c r="W4" s="324"/>
      <c r="X4" s="325"/>
      <c r="Y4" s="325"/>
      <c r="Z4" s="325"/>
      <c r="AA4" s="325"/>
      <c r="AB4" s="325"/>
      <c r="AC4" s="327"/>
      <c r="AD4" s="324"/>
      <c r="AE4" s="325"/>
      <c r="AF4" s="325"/>
      <c r="AG4" s="325"/>
      <c r="AH4" s="325"/>
      <c r="AI4" s="325"/>
      <c r="AJ4" s="327"/>
      <c r="AK4" s="324"/>
      <c r="AL4" s="325"/>
      <c r="AM4" s="325"/>
      <c r="AN4" s="325"/>
      <c r="AO4" s="325"/>
      <c r="AP4" s="325"/>
      <c r="AQ4" s="325"/>
      <c r="AR4" s="326"/>
      <c r="AS4" s="324"/>
      <c r="AT4" s="325"/>
      <c r="AU4" s="325"/>
      <c r="AV4" s="325"/>
      <c r="AW4" s="325"/>
      <c r="AX4" s="325"/>
      <c r="AY4" s="325"/>
      <c r="AZ4" s="326"/>
      <c r="BA4" s="324"/>
      <c r="BB4" s="325"/>
      <c r="BC4" s="325"/>
      <c r="BD4" s="325"/>
      <c r="BE4" s="325"/>
      <c r="BF4" s="325"/>
      <c r="BG4" s="325"/>
      <c r="BH4" s="325"/>
      <c r="BI4" s="326"/>
    </row>
    <row r="5" spans="1:61" s="13" customFormat="1" ht="23.1" customHeight="1">
      <c r="A5" s="306" t="s">
        <v>78</v>
      </c>
      <c r="B5" s="306"/>
      <c r="C5" s="128" t="s">
        <v>192</v>
      </c>
      <c r="D5" s="51"/>
      <c r="E5" s="51"/>
      <c r="F5" s="51">
        <f>COUNT(C10:C101)</f>
        <v>10</v>
      </c>
      <c r="G5" s="51"/>
      <c r="H5" s="85"/>
      <c r="I5" s="128" t="s">
        <v>134</v>
      </c>
      <c r="J5" s="51"/>
      <c r="K5" s="51"/>
      <c r="L5" s="51">
        <f>COUNT(I10:I101)</f>
        <v>0</v>
      </c>
      <c r="M5" s="51"/>
      <c r="N5" s="85"/>
      <c r="O5" s="85"/>
      <c r="P5" s="128"/>
      <c r="Q5" s="51"/>
      <c r="R5" s="51"/>
      <c r="S5" s="51">
        <f>COUNT(P10:P101)</f>
        <v>0</v>
      </c>
      <c r="T5" s="51"/>
      <c r="U5" s="85"/>
      <c r="V5" s="85"/>
      <c r="W5" s="128"/>
      <c r="X5" s="51"/>
      <c r="Y5" s="51"/>
      <c r="Z5" s="51">
        <f>COUNT(W10:W101)</f>
        <v>0</v>
      </c>
      <c r="AA5" s="51"/>
      <c r="AB5" s="51"/>
      <c r="AC5" s="85"/>
      <c r="AD5" s="128"/>
      <c r="AE5" s="51"/>
      <c r="AF5" s="51"/>
      <c r="AG5" s="51">
        <f>COUNT(AD10:AD101)</f>
        <v>0</v>
      </c>
      <c r="AH5" s="51"/>
      <c r="AI5" s="51"/>
      <c r="AJ5" s="85"/>
      <c r="AK5" s="128"/>
      <c r="AL5" s="51"/>
      <c r="AM5" s="51"/>
      <c r="AN5" s="51">
        <f>COUNT(AK10:AK101)</f>
        <v>0</v>
      </c>
      <c r="AO5" s="51"/>
      <c r="AP5" s="51"/>
      <c r="AQ5" s="85"/>
      <c r="AR5" s="85"/>
      <c r="AS5" s="128"/>
      <c r="AT5" s="51"/>
      <c r="AU5" s="51"/>
      <c r="AV5" s="51">
        <f>COUNT(AS10:AS101)</f>
        <v>0</v>
      </c>
      <c r="AW5" s="51"/>
      <c r="AX5" s="51"/>
      <c r="AY5" s="85"/>
      <c r="AZ5" s="85"/>
      <c r="BA5" s="328"/>
      <c r="BB5" s="329"/>
      <c r="BC5" s="329"/>
      <c r="BD5" s="329"/>
      <c r="BE5" s="329"/>
      <c r="BF5" s="329"/>
      <c r="BG5" s="329"/>
      <c r="BH5" s="329"/>
      <c r="BI5" s="326"/>
    </row>
    <row r="6" spans="1:61" ht="23.1" customHeight="1">
      <c r="A6" s="292"/>
      <c r="B6" s="292"/>
      <c r="C6" s="52" t="s">
        <v>79</v>
      </c>
      <c r="D6" s="52" t="s">
        <v>80</v>
      </c>
      <c r="E6" s="52" t="s">
        <v>81</v>
      </c>
      <c r="F6" s="53" t="s">
        <v>82</v>
      </c>
      <c r="G6" s="52" t="s">
        <v>83</v>
      </c>
      <c r="H6" s="86" t="s">
        <v>85</v>
      </c>
      <c r="I6" s="52" t="s">
        <v>7</v>
      </c>
      <c r="J6" s="52" t="s">
        <v>9</v>
      </c>
      <c r="K6" s="52" t="s">
        <v>81</v>
      </c>
      <c r="L6" s="53" t="s">
        <v>12</v>
      </c>
      <c r="M6" s="52" t="s">
        <v>45</v>
      </c>
      <c r="N6" s="86" t="s">
        <v>61</v>
      </c>
      <c r="O6" s="86" t="s">
        <v>15</v>
      </c>
      <c r="P6" s="52" t="s">
        <v>7</v>
      </c>
      <c r="Q6" s="52" t="s">
        <v>9</v>
      </c>
      <c r="R6" s="52" t="s">
        <v>81</v>
      </c>
      <c r="S6" s="53" t="s">
        <v>12</v>
      </c>
      <c r="T6" s="52" t="s">
        <v>45</v>
      </c>
      <c r="U6" s="86" t="s">
        <v>61</v>
      </c>
      <c r="V6" s="86" t="s">
        <v>15</v>
      </c>
      <c r="W6" s="52" t="s">
        <v>7</v>
      </c>
      <c r="X6" s="52" t="s">
        <v>9</v>
      </c>
      <c r="Y6" s="52" t="s">
        <v>81</v>
      </c>
      <c r="Z6" s="53" t="s">
        <v>12</v>
      </c>
      <c r="AA6" s="52" t="s">
        <v>45</v>
      </c>
      <c r="AB6" s="52" t="s">
        <v>84</v>
      </c>
      <c r="AC6" s="86" t="s">
        <v>15</v>
      </c>
      <c r="AD6" s="52" t="s">
        <v>79</v>
      </c>
      <c r="AE6" s="52" t="s">
        <v>80</v>
      </c>
      <c r="AF6" s="52" t="s">
        <v>81</v>
      </c>
      <c r="AG6" s="53" t="s">
        <v>82</v>
      </c>
      <c r="AH6" s="52" t="s">
        <v>83</v>
      </c>
      <c r="AI6" s="52" t="s">
        <v>84</v>
      </c>
      <c r="AJ6" s="86" t="s">
        <v>85</v>
      </c>
      <c r="AK6" s="52" t="s">
        <v>7</v>
      </c>
      <c r="AL6" s="52" t="s">
        <v>9</v>
      </c>
      <c r="AM6" s="52" t="s">
        <v>81</v>
      </c>
      <c r="AN6" s="53" t="s">
        <v>12</v>
      </c>
      <c r="AO6" s="52" t="s">
        <v>45</v>
      </c>
      <c r="AP6" s="52" t="s">
        <v>84</v>
      </c>
      <c r="AQ6" s="86" t="s">
        <v>15</v>
      </c>
      <c r="AR6" s="211" t="s">
        <v>107</v>
      </c>
      <c r="AS6" s="52" t="s">
        <v>79</v>
      </c>
      <c r="AT6" s="52" t="s">
        <v>80</v>
      </c>
      <c r="AU6" s="52" t="s">
        <v>81</v>
      </c>
      <c r="AV6" s="53" t="s">
        <v>82</v>
      </c>
      <c r="AW6" s="52" t="s">
        <v>83</v>
      </c>
      <c r="AX6" s="52" t="s">
        <v>84</v>
      </c>
      <c r="AY6" s="86" t="s">
        <v>85</v>
      </c>
      <c r="AZ6" s="86" t="s">
        <v>93</v>
      </c>
      <c r="BA6" s="54" t="s">
        <v>27</v>
      </c>
      <c r="BB6" s="54" t="s">
        <v>28</v>
      </c>
      <c r="BC6" s="54" t="s">
        <v>81</v>
      </c>
      <c r="BD6" s="55" t="s">
        <v>29</v>
      </c>
      <c r="BE6" s="52" t="s">
        <v>83</v>
      </c>
      <c r="BF6" s="52" t="s">
        <v>84</v>
      </c>
      <c r="BG6" s="86" t="s">
        <v>85</v>
      </c>
      <c r="BH6" s="211" t="s">
        <v>107</v>
      </c>
      <c r="BI6" s="86" t="s">
        <v>92</v>
      </c>
    </row>
    <row r="7" spans="1:61" s="14" customFormat="1" ht="30" customHeight="1">
      <c r="A7" s="294" t="s">
        <v>86</v>
      </c>
      <c r="B7" s="294"/>
      <c r="C7" s="31">
        <f>G7/H7*1000</f>
        <v>166666.66666666666</v>
      </c>
      <c r="D7" s="31"/>
      <c r="E7" s="31"/>
      <c r="F7" s="56"/>
      <c r="G7" s="131">
        <v>50000</v>
      </c>
      <c r="H7" s="87">
        <v>300</v>
      </c>
      <c r="I7" s="31">
        <f>M7/O7*1000</f>
        <v>0</v>
      </c>
      <c r="J7" s="31"/>
      <c r="K7" s="31"/>
      <c r="L7" s="56"/>
      <c r="M7" s="131"/>
      <c r="N7" s="131"/>
      <c r="O7" s="87">
        <v>65</v>
      </c>
      <c r="P7" s="31"/>
      <c r="Q7" s="31">
        <f>T7+U7</f>
        <v>0</v>
      </c>
      <c r="R7" s="31"/>
      <c r="S7" s="56"/>
      <c r="T7" s="131"/>
      <c r="U7" s="131"/>
      <c r="V7" s="87"/>
      <c r="W7" s="31"/>
      <c r="X7" s="31"/>
      <c r="Y7" s="31"/>
      <c r="Z7" s="56"/>
      <c r="AA7" s="131"/>
      <c r="AB7" s="131"/>
      <c r="AC7" s="87" t="e">
        <f>AA7/W7*1000</f>
        <v>#DIV/0!</v>
      </c>
      <c r="AD7" s="31"/>
      <c r="AE7" s="31"/>
      <c r="AF7" s="31"/>
      <c r="AG7" s="56"/>
      <c r="AH7" s="131"/>
      <c r="AI7" s="131"/>
      <c r="AJ7" s="87" t="e">
        <f>AH7/AD7*1000</f>
        <v>#DIV/0!</v>
      </c>
      <c r="AK7" s="31"/>
      <c r="AL7" s="31">
        <f>AO7+AP7</f>
        <v>0</v>
      </c>
      <c r="AM7" s="31"/>
      <c r="AN7" s="56"/>
      <c r="AO7" s="131"/>
      <c r="AP7" s="131"/>
      <c r="AQ7" s="87"/>
      <c r="AR7" s="131"/>
      <c r="AS7" s="31"/>
      <c r="AT7" s="31"/>
      <c r="AU7" s="31"/>
      <c r="AV7" s="56"/>
      <c r="AW7" s="131"/>
      <c r="AX7" s="131"/>
      <c r="AY7" s="87" t="e">
        <f>AW7/AS7*1000</f>
        <v>#DIV/0!</v>
      </c>
      <c r="AZ7" s="131"/>
      <c r="BA7" s="57">
        <f>SUMIF($C$6:$AZ$6,$BA$6,C7:AZ7)</f>
        <v>166666.66666666666</v>
      </c>
      <c r="BB7" s="57">
        <f>SUMIF($C$6:$AZ$6,$BB$6,C7:AZ7)</f>
        <v>0</v>
      </c>
      <c r="BC7" s="57"/>
      <c r="BD7" s="58"/>
      <c r="BE7" s="154">
        <f>SUMIF($C$6:$AZ$6,$BE$6,C7:AZ7)</f>
        <v>50000</v>
      </c>
      <c r="BF7" s="182" t="e">
        <f>BE7/BB7</f>
        <v>#DIV/0!</v>
      </c>
      <c r="BG7" s="93">
        <f>BE7/BA7*1000</f>
        <v>300.00000000000006</v>
      </c>
      <c r="BH7" s="93"/>
      <c r="BI7" s="93"/>
    </row>
    <row r="8" spans="1:61" ht="16.5" hidden="1" customHeight="1">
      <c r="A8" s="319" t="s">
        <v>87</v>
      </c>
      <c r="B8" s="320"/>
      <c r="C8" s="35" t="e">
        <f>C7/D5*F5</f>
        <v>#DIV/0!</v>
      </c>
      <c r="D8" s="50" t="e">
        <f>D7/D5*F5</f>
        <v>#DIV/0!</v>
      </c>
      <c r="E8" s="50"/>
      <c r="F8" s="60" t="e">
        <f>D8/C8</f>
        <v>#DIV/0!</v>
      </c>
      <c r="G8" s="132" t="e">
        <f>G7/D5*F5</f>
        <v>#DIV/0!</v>
      </c>
      <c r="H8" s="88" t="e">
        <f>G8/D8</f>
        <v>#DIV/0!</v>
      </c>
      <c r="I8" s="35" t="e">
        <f>I7/J5*L5</f>
        <v>#DIV/0!</v>
      </c>
      <c r="J8" s="50" t="e">
        <f>J7/J5*L5</f>
        <v>#DIV/0!</v>
      </c>
      <c r="K8" s="50"/>
      <c r="L8" s="60" t="e">
        <f>J8/I8</f>
        <v>#DIV/0!</v>
      </c>
      <c r="M8" s="132" t="e">
        <f>M7/J5*L5</f>
        <v>#DIV/0!</v>
      </c>
      <c r="N8" s="134"/>
      <c r="O8" s="88" t="e">
        <f>M8/J8</f>
        <v>#DIV/0!</v>
      </c>
      <c r="P8" s="35" t="e">
        <f>P7/Q5*S5</f>
        <v>#DIV/0!</v>
      </c>
      <c r="Q8" s="50" t="e">
        <f>Q7/Q5*S5</f>
        <v>#DIV/0!</v>
      </c>
      <c r="R8" s="50"/>
      <c r="S8" s="60" t="e">
        <f>Q8/P8</f>
        <v>#DIV/0!</v>
      </c>
      <c r="T8" s="132" t="e">
        <f>T7/Q5*S5</f>
        <v>#DIV/0!</v>
      </c>
      <c r="U8" s="134"/>
      <c r="V8" s="88" t="e">
        <f>T8/Q8</f>
        <v>#DIV/0!</v>
      </c>
      <c r="W8" s="35" t="e">
        <f>W7/X5*Z5</f>
        <v>#DIV/0!</v>
      </c>
      <c r="X8" s="50" t="e">
        <f>X7/X5*Z5</f>
        <v>#DIV/0!</v>
      </c>
      <c r="Y8" s="50"/>
      <c r="Z8" s="60" t="e">
        <f>X8/W8</f>
        <v>#DIV/0!</v>
      </c>
      <c r="AA8" s="132" t="e">
        <f>AA7/X5*Z5</f>
        <v>#DIV/0!</v>
      </c>
      <c r="AB8" s="132"/>
      <c r="AC8" s="88" t="e">
        <f>AA8/X8</f>
        <v>#DIV/0!</v>
      </c>
      <c r="AD8" s="35" t="e">
        <f>AD7/AE5*AG5</f>
        <v>#DIV/0!</v>
      </c>
      <c r="AE8" s="50" t="e">
        <f>AE7/AE5*AG5</f>
        <v>#DIV/0!</v>
      </c>
      <c r="AF8" s="50"/>
      <c r="AG8" s="60" t="e">
        <f>AE8/AD8</f>
        <v>#DIV/0!</v>
      </c>
      <c r="AH8" s="132" t="e">
        <f>AH7/AE5*AG5</f>
        <v>#DIV/0!</v>
      </c>
      <c r="AI8" s="132"/>
      <c r="AJ8" s="88" t="e">
        <f>AH8/AE8</f>
        <v>#DIV/0!</v>
      </c>
      <c r="AK8" s="35" t="e">
        <f>AK7/AL5*AN5</f>
        <v>#DIV/0!</v>
      </c>
      <c r="AL8" s="50" t="e">
        <f>AL7/AL5*AN5</f>
        <v>#DIV/0!</v>
      </c>
      <c r="AM8" s="50"/>
      <c r="AN8" s="60" t="e">
        <f>AL8/AK8</f>
        <v>#DIV/0!</v>
      </c>
      <c r="AO8" s="132" t="e">
        <f>AO7/AL5*AN5</f>
        <v>#DIV/0!</v>
      </c>
      <c r="AP8" s="132"/>
      <c r="AQ8" s="88" t="e">
        <f>AO8/AL8</f>
        <v>#DIV/0!</v>
      </c>
      <c r="AR8" s="134"/>
      <c r="AS8" s="35" t="e">
        <f>AS7/AT5*AV5</f>
        <v>#DIV/0!</v>
      </c>
      <c r="AT8" s="50" t="e">
        <f>AT7/AT5*AV5</f>
        <v>#DIV/0!</v>
      </c>
      <c r="AU8" s="50"/>
      <c r="AV8" s="60" t="e">
        <f>AT8/AS8</f>
        <v>#DIV/0!</v>
      </c>
      <c r="AW8" s="132" t="e">
        <f>AW7/AT5*AV5</f>
        <v>#DIV/0!</v>
      </c>
      <c r="AX8" s="132"/>
      <c r="AY8" s="88" t="e">
        <f>AW8/AT8</f>
        <v>#DIV/0!</v>
      </c>
      <c r="AZ8" s="134"/>
      <c r="BA8" s="61" t="e">
        <f>SUMIF(#REF!,$BA$6,#REF!)</f>
        <v>#REF!</v>
      </c>
      <c r="BB8" s="62" t="e">
        <f>SUMIF(#REF!,$BB$6,#REF!)</f>
        <v>#REF!</v>
      </c>
      <c r="BC8" s="62"/>
      <c r="BD8" s="63" t="e">
        <f>BB8/BA8</f>
        <v>#REF!</v>
      </c>
      <c r="BE8" s="155" t="e">
        <f>SUMIF(#REF!,$BE$6,#REF!)</f>
        <v>#REF!</v>
      </c>
      <c r="BF8" s="155"/>
      <c r="BG8" s="88" t="e">
        <f>BE8/BB8</f>
        <v>#REF!</v>
      </c>
      <c r="BH8" s="93"/>
      <c r="BI8" s="93"/>
    </row>
    <row r="9" spans="1:61" s="14" customFormat="1" ht="30" customHeight="1">
      <c r="A9" s="300" t="s">
        <v>88</v>
      </c>
      <c r="B9" s="300"/>
      <c r="C9" s="39">
        <f>SUM(C10:C101)</f>
        <v>420235</v>
      </c>
      <c r="D9" s="40">
        <f>SUM(D10:D101)</f>
        <v>21922</v>
      </c>
      <c r="E9" s="40">
        <f>SUM(E10:E101)</f>
        <v>4</v>
      </c>
      <c r="F9" s="41">
        <f t="shared" ref="F9:F102" si="0">D9/C9</f>
        <v>5.2166049948243247E-2</v>
      </c>
      <c r="G9" s="133">
        <f>SUM(G10:G101)</f>
        <v>50000</v>
      </c>
      <c r="H9" s="178">
        <f t="shared" ref="H9:H40" si="1">G9/C9*1000</f>
        <v>118.98104631932132</v>
      </c>
      <c r="I9" s="39">
        <f>SUM(I10:I101)</f>
        <v>0</v>
      </c>
      <c r="J9" s="40">
        <f>SUM(J10:J101)</f>
        <v>0</v>
      </c>
      <c r="K9" s="40">
        <f>SUM(K10:K101)</f>
        <v>0</v>
      </c>
      <c r="L9" s="41" t="e">
        <f t="shared" ref="L9:L102" si="2">J9/I9</f>
        <v>#DIV/0!</v>
      </c>
      <c r="M9" s="133">
        <f>SUM(M10:M101)</f>
        <v>0</v>
      </c>
      <c r="N9" s="133">
        <f>SUM(N10:N101)</f>
        <v>0</v>
      </c>
      <c r="O9" s="178" t="e">
        <f>M9/I9*1000</f>
        <v>#DIV/0!</v>
      </c>
      <c r="P9" s="39">
        <f>SUM(P10:P101)</f>
        <v>0</v>
      </c>
      <c r="Q9" s="40">
        <f>SUM(Q10:Q101)</f>
        <v>0</v>
      </c>
      <c r="R9" s="40">
        <f>SUM(R10:R101)</f>
        <v>0</v>
      </c>
      <c r="S9" s="41" t="e">
        <f t="shared" ref="S9:S102" si="3">Q9/P9</f>
        <v>#DIV/0!</v>
      </c>
      <c r="T9" s="133">
        <f>SUM(T10:T101)</f>
        <v>0</v>
      </c>
      <c r="U9" s="133">
        <f>SUM(U10:U101)</f>
        <v>0</v>
      </c>
      <c r="V9" s="178" t="e">
        <f>T9/P9*1000</f>
        <v>#DIV/0!</v>
      </c>
      <c r="W9" s="39">
        <f>SUM(W10:W101)</f>
        <v>0</v>
      </c>
      <c r="X9" s="40">
        <f>SUM(X10:X101)</f>
        <v>0</v>
      </c>
      <c r="Y9" s="40">
        <f>SUM(Y10:Y101)</f>
        <v>0</v>
      </c>
      <c r="Z9" s="41" t="e">
        <f t="shared" ref="Z9:Z102" si="4">X9/W9</f>
        <v>#DIV/0!</v>
      </c>
      <c r="AA9" s="133">
        <f>SUM(AA10:AA101)</f>
        <v>0</v>
      </c>
      <c r="AB9" s="178" t="e">
        <f>AA9/X9</f>
        <v>#DIV/0!</v>
      </c>
      <c r="AC9" s="178" t="e">
        <f>AA9/W9*1000</f>
        <v>#DIV/0!</v>
      </c>
      <c r="AD9" s="39">
        <f>SUM(AD10:AD101)</f>
        <v>0</v>
      </c>
      <c r="AE9" s="40">
        <f>SUM(AE10:AE101)</f>
        <v>0</v>
      </c>
      <c r="AF9" s="40">
        <f>SUM(AF10:AF101)</f>
        <v>0</v>
      </c>
      <c r="AG9" s="41" t="e">
        <f t="shared" ref="AG9:AG102" si="5">AE9/AD9</f>
        <v>#DIV/0!</v>
      </c>
      <c r="AH9" s="133">
        <f>SUM(AH10:AH101)</f>
        <v>0</v>
      </c>
      <c r="AI9" s="178" t="e">
        <f>AH9/AE9</f>
        <v>#DIV/0!</v>
      </c>
      <c r="AJ9" s="178" t="e">
        <f>AH9/AD9*1000</f>
        <v>#DIV/0!</v>
      </c>
      <c r="AK9" s="39">
        <f>SUM(AK10:AK101)</f>
        <v>0</v>
      </c>
      <c r="AL9" s="40">
        <f>SUM(AL10:AL101)</f>
        <v>0</v>
      </c>
      <c r="AM9" s="40">
        <f>SUM(AM10:AM101)</f>
        <v>0</v>
      </c>
      <c r="AN9" s="41" t="e">
        <f t="shared" ref="AN9:AN102" si="6">AL9/AK9</f>
        <v>#DIV/0!</v>
      </c>
      <c r="AO9" s="133">
        <f>SUM(AO10:AO101)</f>
        <v>0</v>
      </c>
      <c r="AP9" s="178" t="e">
        <f>AO9/AL9</f>
        <v>#DIV/0!</v>
      </c>
      <c r="AQ9" s="178" t="e">
        <f>AO9/AK9*1000</f>
        <v>#DIV/0!</v>
      </c>
      <c r="AR9" s="133">
        <f>SUM(AR10:AR101)</f>
        <v>0</v>
      </c>
      <c r="AS9" s="39">
        <f>SUM(AS10:AS101)</f>
        <v>0</v>
      </c>
      <c r="AT9" s="40">
        <f>SUM(AT10:AT101)</f>
        <v>0</v>
      </c>
      <c r="AU9" s="40">
        <f>SUM(AU10:AU101)</f>
        <v>0</v>
      </c>
      <c r="AV9" s="41" t="e">
        <f t="shared" ref="AV9:AV102" si="7">AT9/AS9</f>
        <v>#DIV/0!</v>
      </c>
      <c r="AW9" s="133">
        <f>SUM(AW10:AW101)</f>
        <v>0</v>
      </c>
      <c r="AX9" s="178" t="e">
        <f>AW9/AT9</f>
        <v>#DIV/0!</v>
      </c>
      <c r="AY9" s="178" t="e">
        <f>AW9/AS9*1000</f>
        <v>#DIV/0!</v>
      </c>
      <c r="AZ9" s="133">
        <f>SUM(AZ10:AZ101)</f>
        <v>0</v>
      </c>
      <c r="BA9" s="59">
        <f t="shared" ref="BA9:BA40" si="8">SUMIF($C$6:$AZ$6,$BA$6,C9:AZ9)</f>
        <v>420235</v>
      </c>
      <c r="BB9" s="59">
        <f t="shared" ref="BB9:BB40" si="9">SUMIF($C$6:$AZ$6,$BB$6,C9:AZ9)</f>
        <v>21922</v>
      </c>
      <c r="BC9" s="59">
        <f t="shared" ref="BC9:BC40" si="10">SUMIF($C$6:$AZ$6,$BC$6,C9:AZ9)</f>
        <v>4</v>
      </c>
      <c r="BD9" s="65">
        <f t="shared" ref="BD9:BD10" si="11">BB9/BA9</f>
        <v>5.2166049948243247E-2</v>
      </c>
      <c r="BE9" s="156">
        <f t="shared" ref="BE9:BE40" si="12">SUMIF($C$6:$AZ$6,$BE$6,C9:AZ9)</f>
        <v>50000</v>
      </c>
      <c r="BF9" s="176">
        <f>BE9/BB9</f>
        <v>2.2808137943618285</v>
      </c>
      <c r="BG9" s="183">
        <f>BE9/BA9*1000</f>
        <v>118.98104631932132</v>
      </c>
      <c r="BH9" s="156">
        <f t="shared" ref="BH9:BH40" si="13">SUMIF($C$6:$AZ$6,$BH$6,C9:AZ9)</f>
        <v>0</v>
      </c>
      <c r="BI9" s="156">
        <f t="shared" ref="BI9:BI40" si="14">SUMIF($C$6:$AZ$6,$BI$6,C9:AZ9)</f>
        <v>0</v>
      </c>
    </row>
    <row r="10" spans="1:61" ht="15.75">
      <c r="A10" s="175">
        <v>44070</v>
      </c>
      <c r="B10" s="44" t="s">
        <v>170</v>
      </c>
      <c r="C10" s="248">
        <v>32136</v>
      </c>
      <c r="D10" s="248">
        <v>1555</v>
      </c>
      <c r="E10" s="248">
        <v>0</v>
      </c>
      <c r="F10" s="250">
        <f t="shared" si="0"/>
        <v>4.8388100572566595E-2</v>
      </c>
      <c r="G10" s="134">
        <v>2705</v>
      </c>
      <c r="H10" s="180">
        <f t="shared" si="1"/>
        <v>84.173512571570825</v>
      </c>
      <c r="I10" s="248"/>
      <c r="J10" s="248"/>
      <c r="K10" s="248"/>
      <c r="L10" s="250" t="e">
        <f t="shared" si="2"/>
        <v>#DIV/0!</v>
      </c>
      <c r="M10" s="134"/>
      <c r="N10" s="134"/>
      <c r="O10" s="180" t="e">
        <f>M10/I10*1000</f>
        <v>#DIV/0!</v>
      </c>
      <c r="P10" s="35"/>
      <c r="Q10" s="35"/>
      <c r="R10" s="35"/>
      <c r="S10" s="60" t="e">
        <f t="shared" si="3"/>
        <v>#DIV/0!</v>
      </c>
      <c r="T10" s="134"/>
      <c r="U10" s="134"/>
      <c r="V10" s="180" t="e">
        <f>T10/P10*1000</f>
        <v>#DIV/0!</v>
      </c>
      <c r="W10" s="35"/>
      <c r="X10" s="35"/>
      <c r="Y10" s="35"/>
      <c r="Z10" s="60" t="e">
        <f t="shared" si="4"/>
        <v>#DIV/0!</v>
      </c>
      <c r="AA10" s="134"/>
      <c r="AB10" s="180" t="e">
        <f>AA10/X10</f>
        <v>#DIV/0!</v>
      </c>
      <c r="AC10" s="180" t="e">
        <f>AA10/W10*1000</f>
        <v>#DIV/0!</v>
      </c>
      <c r="AD10" s="35"/>
      <c r="AE10" s="35"/>
      <c r="AF10" s="35"/>
      <c r="AG10" s="60" t="e">
        <f t="shared" si="5"/>
        <v>#DIV/0!</v>
      </c>
      <c r="AH10" s="134"/>
      <c r="AI10" s="180" t="e">
        <f>AH10/AE10</f>
        <v>#DIV/0!</v>
      </c>
      <c r="AJ10" s="180" t="e">
        <f>AH10/AD10*1000</f>
        <v>#DIV/0!</v>
      </c>
      <c r="AK10" s="35"/>
      <c r="AL10" s="35"/>
      <c r="AM10" s="35"/>
      <c r="AN10" s="60" t="e">
        <f t="shared" si="6"/>
        <v>#DIV/0!</v>
      </c>
      <c r="AO10" s="134"/>
      <c r="AP10" s="180" t="e">
        <f>AO10/AL10</f>
        <v>#DIV/0!</v>
      </c>
      <c r="AQ10" s="180" t="e">
        <f>AO10/AK10*1000</f>
        <v>#DIV/0!</v>
      </c>
      <c r="AR10" s="134"/>
      <c r="AS10" s="35"/>
      <c r="AT10" s="35"/>
      <c r="AU10" s="35"/>
      <c r="AV10" s="60" t="e">
        <f t="shared" si="7"/>
        <v>#DIV/0!</v>
      </c>
      <c r="AW10" s="134"/>
      <c r="AX10" s="180" t="e">
        <f>AW10/AT10</f>
        <v>#DIV/0!</v>
      </c>
      <c r="AY10" s="180" t="e">
        <f>AW10/AS10*1000</f>
        <v>#DIV/0!</v>
      </c>
      <c r="AZ10" s="134"/>
      <c r="BA10" s="184">
        <f t="shared" si="8"/>
        <v>32136</v>
      </c>
      <c r="BB10" s="185">
        <f t="shared" si="9"/>
        <v>1555</v>
      </c>
      <c r="BC10" s="185">
        <f t="shared" si="10"/>
        <v>0</v>
      </c>
      <c r="BD10" s="186">
        <f t="shared" si="11"/>
        <v>4.8388100572566595E-2</v>
      </c>
      <c r="BE10" s="187">
        <f t="shared" si="12"/>
        <v>2705</v>
      </c>
      <c r="BF10" s="188">
        <f>BE10/BB10</f>
        <v>1.7395498392282958</v>
      </c>
      <c r="BG10" s="189">
        <f>BE10/BA10*1000</f>
        <v>84.173512571570825</v>
      </c>
      <c r="BH10" s="187">
        <f t="shared" si="13"/>
        <v>0</v>
      </c>
      <c r="BI10" s="187">
        <f t="shared" si="14"/>
        <v>0</v>
      </c>
    </row>
    <row r="11" spans="1:61" ht="15.75">
      <c r="A11" s="264">
        <v>44071</v>
      </c>
      <c r="B11" s="44" t="s">
        <v>34</v>
      </c>
      <c r="C11" s="248">
        <v>48438</v>
      </c>
      <c r="D11" s="248">
        <v>2401</v>
      </c>
      <c r="E11" s="248">
        <v>1</v>
      </c>
      <c r="F11" s="250">
        <f t="shared" si="0"/>
        <v>4.9568520583013337E-2</v>
      </c>
      <c r="G11" s="134">
        <v>5255</v>
      </c>
      <c r="H11" s="180">
        <f t="shared" si="1"/>
        <v>108.48920269210124</v>
      </c>
      <c r="I11" s="248"/>
      <c r="J11" s="248"/>
      <c r="K11" s="248"/>
      <c r="L11" s="250" t="e">
        <f t="shared" si="2"/>
        <v>#DIV/0!</v>
      </c>
      <c r="M11" s="134"/>
      <c r="N11" s="134"/>
      <c r="O11" s="180" t="e">
        <f t="shared" ref="O11:O74" si="15">M11/I11*1000</f>
        <v>#DIV/0!</v>
      </c>
      <c r="P11" s="35"/>
      <c r="Q11" s="35"/>
      <c r="R11" s="35"/>
      <c r="S11" s="60" t="e">
        <f t="shared" si="3"/>
        <v>#DIV/0!</v>
      </c>
      <c r="T11" s="134"/>
      <c r="U11" s="134"/>
      <c r="V11" s="180" t="e">
        <f t="shared" ref="V11:V74" si="16">T11/P11*1000</f>
        <v>#DIV/0!</v>
      </c>
      <c r="W11" s="35"/>
      <c r="X11" s="35"/>
      <c r="Y11" s="35"/>
      <c r="Z11" s="60" t="e">
        <f t="shared" si="4"/>
        <v>#DIV/0!</v>
      </c>
      <c r="AA11" s="134"/>
      <c r="AB11" s="180" t="e">
        <f t="shared" ref="AB11:AB74" si="17">AA11/X11</f>
        <v>#DIV/0!</v>
      </c>
      <c r="AC11" s="180" t="e">
        <f t="shared" ref="AC11:AC74" si="18">AA11/W11*1000</f>
        <v>#DIV/0!</v>
      </c>
      <c r="AD11" s="35"/>
      <c r="AE11" s="35"/>
      <c r="AF11" s="35"/>
      <c r="AG11" s="60" t="e">
        <f t="shared" si="5"/>
        <v>#DIV/0!</v>
      </c>
      <c r="AH11" s="134"/>
      <c r="AI11" s="180" t="e">
        <f t="shared" ref="AI11:AI74" si="19">AH11/AE11</f>
        <v>#DIV/0!</v>
      </c>
      <c r="AJ11" s="180" t="e">
        <f t="shared" ref="AJ11:AJ74" si="20">AH11/AD11*1000</f>
        <v>#DIV/0!</v>
      </c>
      <c r="AK11" s="35"/>
      <c r="AL11" s="35"/>
      <c r="AM11" s="35"/>
      <c r="AN11" s="60" t="e">
        <f t="shared" si="6"/>
        <v>#DIV/0!</v>
      </c>
      <c r="AO11" s="134"/>
      <c r="AP11" s="180" t="e">
        <f t="shared" ref="AP11:AP74" si="21">AO11/AL11</f>
        <v>#DIV/0!</v>
      </c>
      <c r="AQ11" s="180" t="e">
        <f t="shared" ref="AQ11:AQ74" si="22">AO11/AK11*1000</f>
        <v>#DIV/0!</v>
      </c>
      <c r="AR11" s="134"/>
      <c r="AS11" s="35"/>
      <c r="AT11" s="35"/>
      <c r="AU11" s="35"/>
      <c r="AV11" s="60" t="e">
        <f t="shared" si="7"/>
        <v>#DIV/0!</v>
      </c>
      <c r="AW11" s="134"/>
      <c r="AX11" s="180" t="e">
        <f t="shared" ref="AX11:AX74" si="23">AW11/AT11</f>
        <v>#DIV/0!</v>
      </c>
      <c r="AY11" s="180" t="e">
        <f t="shared" ref="AY11:AY74" si="24">AW11/AS11*1000</f>
        <v>#DIV/0!</v>
      </c>
      <c r="AZ11" s="134"/>
      <c r="BA11" s="184">
        <f t="shared" si="8"/>
        <v>48438</v>
      </c>
      <c r="BB11" s="185">
        <f t="shared" si="9"/>
        <v>2401</v>
      </c>
      <c r="BC11" s="185">
        <f t="shared" si="10"/>
        <v>1</v>
      </c>
      <c r="BD11" s="186">
        <f t="shared" ref="BD11:BD74" si="25">BB11/BA11</f>
        <v>4.9568520583013337E-2</v>
      </c>
      <c r="BE11" s="187">
        <f t="shared" si="12"/>
        <v>5255</v>
      </c>
      <c r="BF11" s="188">
        <f t="shared" ref="BF11:BF74" si="26">BE11/BB11</f>
        <v>2.1886713869221159</v>
      </c>
      <c r="BG11" s="189">
        <f t="shared" ref="BG11:BG74" si="27">BE11/BA11*1000</f>
        <v>108.48920269210124</v>
      </c>
      <c r="BH11" s="187">
        <f t="shared" si="13"/>
        <v>0</v>
      </c>
      <c r="BI11" s="187">
        <f t="shared" si="14"/>
        <v>0</v>
      </c>
    </row>
    <row r="12" spans="1:61" ht="15.75">
      <c r="A12" s="264">
        <v>44072</v>
      </c>
      <c r="B12" s="44" t="s">
        <v>35</v>
      </c>
      <c r="C12" s="248">
        <v>51317</v>
      </c>
      <c r="D12" s="248">
        <v>2292</v>
      </c>
      <c r="E12" s="248">
        <v>1</v>
      </c>
      <c r="F12" s="250">
        <f t="shared" si="0"/>
        <v>4.4663561782645127E-2</v>
      </c>
      <c r="G12" s="134">
        <v>5255</v>
      </c>
      <c r="H12" s="180">
        <f t="shared" si="1"/>
        <v>102.40271255139622</v>
      </c>
      <c r="I12" s="248"/>
      <c r="J12" s="248"/>
      <c r="K12" s="248"/>
      <c r="L12" s="250" t="e">
        <f t="shared" si="2"/>
        <v>#DIV/0!</v>
      </c>
      <c r="M12" s="134"/>
      <c r="N12" s="134"/>
      <c r="O12" s="180" t="e">
        <f t="shared" si="15"/>
        <v>#DIV/0!</v>
      </c>
      <c r="P12" s="35"/>
      <c r="Q12" s="35"/>
      <c r="R12" s="35"/>
      <c r="S12" s="60" t="e">
        <f t="shared" si="3"/>
        <v>#DIV/0!</v>
      </c>
      <c r="T12" s="134"/>
      <c r="U12" s="134"/>
      <c r="V12" s="180" t="e">
        <f t="shared" si="16"/>
        <v>#DIV/0!</v>
      </c>
      <c r="W12" s="35"/>
      <c r="X12" s="35"/>
      <c r="Y12" s="35"/>
      <c r="Z12" s="60" t="e">
        <f t="shared" si="4"/>
        <v>#DIV/0!</v>
      </c>
      <c r="AA12" s="134"/>
      <c r="AB12" s="180" t="e">
        <f t="shared" si="17"/>
        <v>#DIV/0!</v>
      </c>
      <c r="AC12" s="180" t="e">
        <f t="shared" si="18"/>
        <v>#DIV/0!</v>
      </c>
      <c r="AD12" s="35"/>
      <c r="AE12" s="35"/>
      <c r="AF12" s="35"/>
      <c r="AG12" s="60" t="e">
        <f t="shared" si="5"/>
        <v>#DIV/0!</v>
      </c>
      <c r="AH12" s="134"/>
      <c r="AI12" s="180" t="e">
        <f t="shared" si="19"/>
        <v>#DIV/0!</v>
      </c>
      <c r="AJ12" s="180" t="e">
        <f t="shared" si="20"/>
        <v>#DIV/0!</v>
      </c>
      <c r="AK12" s="35"/>
      <c r="AL12" s="35"/>
      <c r="AM12" s="35"/>
      <c r="AN12" s="60" t="e">
        <f t="shared" si="6"/>
        <v>#DIV/0!</v>
      </c>
      <c r="AO12" s="134"/>
      <c r="AP12" s="180" t="e">
        <f t="shared" si="21"/>
        <v>#DIV/0!</v>
      </c>
      <c r="AQ12" s="180" t="e">
        <f t="shared" si="22"/>
        <v>#DIV/0!</v>
      </c>
      <c r="AR12" s="134"/>
      <c r="AS12" s="35"/>
      <c r="AT12" s="35"/>
      <c r="AU12" s="35"/>
      <c r="AV12" s="60" t="e">
        <f t="shared" si="7"/>
        <v>#DIV/0!</v>
      </c>
      <c r="AW12" s="134"/>
      <c r="AX12" s="180" t="e">
        <f t="shared" si="23"/>
        <v>#DIV/0!</v>
      </c>
      <c r="AY12" s="180" t="e">
        <f t="shared" si="24"/>
        <v>#DIV/0!</v>
      </c>
      <c r="AZ12" s="134"/>
      <c r="BA12" s="184">
        <f t="shared" si="8"/>
        <v>51317</v>
      </c>
      <c r="BB12" s="185">
        <f t="shared" si="9"/>
        <v>2292</v>
      </c>
      <c r="BC12" s="185">
        <f t="shared" si="10"/>
        <v>1</v>
      </c>
      <c r="BD12" s="186">
        <f t="shared" si="25"/>
        <v>4.4663561782645127E-2</v>
      </c>
      <c r="BE12" s="187">
        <f t="shared" si="12"/>
        <v>5255</v>
      </c>
      <c r="BF12" s="188">
        <f t="shared" si="26"/>
        <v>2.2927574171029668</v>
      </c>
      <c r="BG12" s="189">
        <f t="shared" si="27"/>
        <v>102.40271255139622</v>
      </c>
      <c r="BH12" s="187">
        <f t="shared" si="13"/>
        <v>0</v>
      </c>
      <c r="BI12" s="187">
        <f t="shared" si="14"/>
        <v>0</v>
      </c>
    </row>
    <row r="13" spans="1:61" ht="15.75">
      <c r="A13" s="264">
        <v>44073</v>
      </c>
      <c r="B13" s="44" t="s">
        <v>36</v>
      </c>
      <c r="C13" s="248">
        <v>47837</v>
      </c>
      <c r="D13" s="248">
        <v>2795</v>
      </c>
      <c r="E13" s="248">
        <v>0</v>
      </c>
      <c r="F13" s="250">
        <f t="shared" si="0"/>
        <v>5.8427576980161801E-2</v>
      </c>
      <c r="G13" s="134">
        <v>5255</v>
      </c>
      <c r="H13" s="180">
        <f t="shared" si="1"/>
        <v>109.85220645107344</v>
      </c>
      <c r="I13" s="248"/>
      <c r="J13" s="248"/>
      <c r="K13" s="248"/>
      <c r="L13" s="250" t="e">
        <f t="shared" si="2"/>
        <v>#DIV/0!</v>
      </c>
      <c r="M13" s="134"/>
      <c r="N13" s="134"/>
      <c r="O13" s="180" t="e">
        <f t="shared" si="15"/>
        <v>#DIV/0!</v>
      </c>
      <c r="P13" s="35"/>
      <c r="Q13" s="35"/>
      <c r="R13" s="35"/>
      <c r="S13" s="60" t="e">
        <f t="shared" si="3"/>
        <v>#DIV/0!</v>
      </c>
      <c r="T13" s="134"/>
      <c r="U13" s="134"/>
      <c r="V13" s="180" t="e">
        <f t="shared" si="16"/>
        <v>#DIV/0!</v>
      </c>
      <c r="W13" s="35"/>
      <c r="X13" s="35"/>
      <c r="Y13" s="35"/>
      <c r="Z13" s="60" t="e">
        <f t="shared" si="4"/>
        <v>#DIV/0!</v>
      </c>
      <c r="AA13" s="134"/>
      <c r="AB13" s="180" t="e">
        <f t="shared" si="17"/>
        <v>#DIV/0!</v>
      </c>
      <c r="AC13" s="180" t="e">
        <f t="shared" si="18"/>
        <v>#DIV/0!</v>
      </c>
      <c r="AD13" s="35"/>
      <c r="AE13" s="35"/>
      <c r="AF13" s="35"/>
      <c r="AG13" s="60" t="e">
        <f t="shared" si="5"/>
        <v>#DIV/0!</v>
      </c>
      <c r="AH13" s="134"/>
      <c r="AI13" s="180" t="e">
        <f t="shared" si="19"/>
        <v>#DIV/0!</v>
      </c>
      <c r="AJ13" s="180" t="e">
        <f t="shared" si="20"/>
        <v>#DIV/0!</v>
      </c>
      <c r="AK13" s="35"/>
      <c r="AL13" s="35"/>
      <c r="AM13" s="35"/>
      <c r="AN13" s="60" t="e">
        <f t="shared" si="6"/>
        <v>#DIV/0!</v>
      </c>
      <c r="AO13" s="134"/>
      <c r="AP13" s="180" t="e">
        <f t="shared" si="21"/>
        <v>#DIV/0!</v>
      </c>
      <c r="AQ13" s="180" t="e">
        <f t="shared" si="22"/>
        <v>#DIV/0!</v>
      </c>
      <c r="AR13" s="134"/>
      <c r="AS13" s="35"/>
      <c r="AT13" s="35"/>
      <c r="AU13" s="35"/>
      <c r="AV13" s="60" t="e">
        <f t="shared" si="7"/>
        <v>#DIV/0!</v>
      </c>
      <c r="AW13" s="134"/>
      <c r="AX13" s="180" t="e">
        <f t="shared" si="23"/>
        <v>#DIV/0!</v>
      </c>
      <c r="AY13" s="180" t="e">
        <f t="shared" si="24"/>
        <v>#DIV/0!</v>
      </c>
      <c r="AZ13" s="134"/>
      <c r="BA13" s="184">
        <f t="shared" si="8"/>
        <v>47837</v>
      </c>
      <c r="BB13" s="185">
        <f t="shared" si="9"/>
        <v>2795</v>
      </c>
      <c r="BC13" s="185">
        <f t="shared" si="10"/>
        <v>0</v>
      </c>
      <c r="BD13" s="186">
        <f t="shared" si="25"/>
        <v>5.8427576980161801E-2</v>
      </c>
      <c r="BE13" s="187">
        <f t="shared" si="12"/>
        <v>5255</v>
      </c>
      <c r="BF13" s="188">
        <f t="shared" si="26"/>
        <v>1.8801431127012522</v>
      </c>
      <c r="BG13" s="189">
        <f t="shared" si="27"/>
        <v>109.85220645107344</v>
      </c>
      <c r="BH13" s="187">
        <f t="shared" si="13"/>
        <v>0</v>
      </c>
      <c r="BI13" s="187">
        <f t="shared" si="14"/>
        <v>0</v>
      </c>
    </row>
    <row r="14" spans="1:61" ht="15.75">
      <c r="A14" s="264">
        <v>44074</v>
      </c>
      <c r="B14" s="44" t="s">
        <v>37</v>
      </c>
      <c r="C14" s="248">
        <v>49600</v>
      </c>
      <c r="D14" s="248">
        <v>2467</v>
      </c>
      <c r="E14" s="248">
        <v>0</v>
      </c>
      <c r="F14" s="250">
        <f t="shared" si="0"/>
        <v>4.973790322580645E-2</v>
      </c>
      <c r="G14" s="134">
        <v>5255</v>
      </c>
      <c r="H14" s="180">
        <f t="shared" si="1"/>
        <v>105.94758064516128</v>
      </c>
      <c r="I14" s="248"/>
      <c r="J14" s="248"/>
      <c r="K14" s="248"/>
      <c r="L14" s="250" t="e">
        <f t="shared" si="2"/>
        <v>#DIV/0!</v>
      </c>
      <c r="M14" s="134"/>
      <c r="N14" s="134"/>
      <c r="O14" s="180" t="e">
        <f t="shared" si="15"/>
        <v>#DIV/0!</v>
      </c>
      <c r="P14" s="35"/>
      <c r="Q14" s="35"/>
      <c r="R14" s="35"/>
      <c r="S14" s="60" t="e">
        <f t="shared" si="3"/>
        <v>#DIV/0!</v>
      </c>
      <c r="T14" s="134"/>
      <c r="U14" s="134"/>
      <c r="V14" s="180" t="e">
        <f t="shared" si="16"/>
        <v>#DIV/0!</v>
      </c>
      <c r="W14" s="35"/>
      <c r="X14" s="35"/>
      <c r="Y14" s="35"/>
      <c r="Z14" s="60" t="e">
        <f t="shared" si="4"/>
        <v>#DIV/0!</v>
      </c>
      <c r="AA14" s="134"/>
      <c r="AB14" s="180" t="e">
        <f t="shared" si="17"/>
        <v>#DIV/0!</v>
      </c>
      <c r="AC14" s="180" t="e">
        <f t="shared" si="18"/>
        <v>#DIV/0!</v>
      </c>
      <c r="AD14" s="35"/>
      <c r="AE14" s="35"/>
      <c r="AF14" s="35"/>
      <c r="AG14" s="60" t="e">
        <f t="shared" si="5"/>
        <v>#DIV/0!</v>
      </c>
      <c r="AH14" s="134"/>
      <c r="AI14" s="180" t="e">
        <f t="shared" si="19"/>
        <v>#DIV/0!</v>
      </c>
      <c r="AJ14" s="180" t="e">
        <f t="shared" si="20"/>
        <v>#DIV/0!</v>
      </c>
      <c r="AK14" s="35"/>
      <c r="AL14" s="35"/>
      <c r="AM14" s="35"/>
      <c r="AN14" s="60" t="e">
        <f t="shared" si="6"/>
        <v>#DIV/0!</v>
      </c>
      <c r="AO14" s="134"/>
      <c r="AP14" s="180" t="e">
        <f t="shared" si="21"/>
        <v>#DIV/0!</v>
      </c>
      <c r="AQ14" s="180" t="e">
        <f t="shared" si="22"/>
        <v>#DIV/0!</v>
      </c>
      <c r="AR14" s="134"/>
      <c r="AS14" s="35"/>
      <c r="AT14" s="35"/>
      <c r="AU14" s="35"/>
      <c r="AV14" s="60" t="e">
        <f t="shared" si="7"/>
        <v>#DIV/0!</v>
      </c>
      <c r="AW14" s="134"/>
      <c r="AX14" s="180" t="e">
        <f t="shared" si="23"/>
        <v>#DIV/0!</v>
      </c>
      <c r="AY14" s="180" t="e">
        <f t="shared" si="24"/>
        <v>#DIV/0!</v>
      </c>
      <c r="AZ14" s="134"/>
      <c r="BA14" s="184">
        <f t="shared" si="8"/>
        <v>49600</v>
      </c>
      <c r="BB14" s="185">
        <f t="shared" si="9"/>
        <v>2467</v>
      </c>
      <c r="BC14" s="185">
        <f t="shared" si="10"/>
        <v>0</v>
      </c>
      <c r="BD14" s="186">
        <f t="shared" si="25"/>
        <v>4.973790322580645E-2</v>
      </c>
      <c r="BE14" s="187">
        <f t="shared" si="12"/>
        <v>5255</v>
      </c>
      <c r="BF14" s="188">
        <f t="shared" si="26"/>
        <v>2.1301175516822051</v>
      </c>
      <c r="BG14" s="189">
        <f t="shared" si="27"/>
        <v>105.94758064516128</v>
      </c>
      <c r="BH14" s="187">
        <f t="shared" si="13"/>
        <v>0</v>
      </c>
      <c r="BI14" s="187">
        <f t="shared" si="14"/>
        <v>0</v>
      </c>
    </row>
    <row r="15" spans="1:61" ht="15.75">
      <c r="A15" s="264">
        <v>44075</v>
      </c>
      <c r="B15" s="44" t="s">
        <v>38</v>
      </c>
      <c r="C15" s="248">
        <v>35853</v>
      </c>
      <c r="D15" s="248">
        <v>2114</v>
      </c>
      <c r="E15" s="248">
        <v>0</v>
      </c>
      <c r="F15" s="250">
        <f t="shared" si="0"/>
        <v>5.8962987755557417E-2</v>
      </c>
      <c r="G15" s="134">
        <v>5255</v>
      </c>
      <c r="H15" s="180">
        <f t="shared" si="1"/>
        <v>146.57071932613727</v>
      </c>
      <c r="I15" s="248"/>
      <c r="J15" s="248"/>
      <c r="K15" s="248"/>
      <c r="L15" s="250" t="e">
        <f t="shared" si="2"/>
        <v>#DIV/0!</v>
      </c>
      <c r="M15" s="134"/>
      <c r="N15" s="134"/>
      <c r="O15" s="180" t="e">
        <f t="shared" si="15"/>
        <v>#DIV/0!</v>
      </c>
      <c r="P15" s="35"/>
      <c r="Q15" s="35"/>
      <c r="R15" s="35"/>
      <c r="S15" s="60" t="e">
        <f t="shared" si="3"/>
        <v>#DIV/0!</v>
      </c>
      <c r="T15" s="134"/>
      <c r="U15" s="134"/>
      <c r="V15" s="180" t="e">
        <f t="shared" si="16"/>
        <v>#DIV/0!</v>
      </c>
      <c r="W15" s="35"/>
      <c r="X15" s="35"/>
      <c r="Y15" s="35"/>
      <c r="Z15" s="60" t="e">
        <f t="shared" si="4"/>
        <v>#DIV/0!</v>
      </c>
      <c r="AA15" s="134"/>
      <c r="AB15" s="180" t="e">
        <f t="shared" si="17"/>
        <v>#DIV/0!</v>
      </c>
      <c r="AC15" s="180" t="e">
        <f t="shared" si="18"/>
        <v>#DIV/0!</v>
      </c>
      <c r="AD15" s="35"/>
      <c r="AE15" s="35"/>
      <c r="AF15" s="35"/>
      <c r="AG15" s="60" t="e">
        <f t="shared" si="5"/>
        <v>#DIV/0!</v>
      </c>
      <c r="AH15" s="134"/>
      <c r="AI15" s="180" t="e">
        <f t="shared" si="19"/>
        <v>#DIV/0!</v>
      </c>
      <c r="AJ15" s="180" t="e">
        <f t="shared" si="20"/>
        <v>#DIV/0!</v>
      </c>
      <c r="AK15" s="35"/>
      <c r="AL15" s="35"/>
      <c r="AM15" s="35"/>
      <c r="AN15" s="60" t="e">
        <f t="shared" si="6"/>
        <v>#DIV/0!</v>
      </c>
      <c r="AO15" s="134"/>
      <c r="AP15" s="180" t="e">
        <f t="shared" si="21"/>
        <v>#DIV/0!</v>
      </c>
      <c r="AQ15" s="180" t="e">
        <f t="shared" si="22"/>
        <v>#DIV/0!</v>
      </c>
      <c r="AR15" s="134"/>
      <c r="AS15" s="35"/>
      <c r="AT15" s="35"/>
      <c r="AU15" s="35"/>
      <c r="AV15" s="60" t="e">
        <f t="shared" si="7"/>
        <v>#DIV/0!</v>
      </c>
      <c r="AW15" s="134"/>
      <c r="AX15" s="180" t="e">
        <f t="shared" si="23"/>
        <v>#DIV/0!</v>
      </c>
      <c r="AY15" s="180" t="e">
        <f t="shared" si="24"/>
        <v>#DIV/0!</v>
      </c>
      <c r="AZ15" s="134"/>
      <c r="BA15" s="184">
        <f t="shared" si="8"/>
        <v>35853</v>
      </c>
      <c r="BB15" s="185">
        <f t="shared" si="9"/>
        <v>2114</v>
      </c>
      <c r="BC15" s="185">
        <f t="shared" si="10"/>
        <v>0</v>
      </c>
      <c r="BD15" s="186">
        <f t="shared" si="25"/>
        <v>5.8962987755557417E-2</v>
      </c>
      <c r="BE15" s="187">
        <f t="shared" si="12"/>
        <v>5255</v>
      </c>
      <c r="BF15" s="188">
        <f t="shared" si="26"/>
        <v>2.4858088930936613</v>
      </c>
      <c r="BG15" s="189">
        <f t="shared" si="27"/>
        <v>146.57071932613727</v>
      </c>
      <c r="BH15" s="187">
        <f t="shared" si="13"/>
        <v>0</v>
      </c>
      <c r="BI15" s="187">
        <f t="shared" si="14"/>
        <v>0</v>
      </c>
    </row>
    <row r="16" spans="1:61" ht="15.75">
      <c r="A16" s="264">
        <v>44076</v>
      </c>
      <c r="B16" s="44" t="s">
        <v>39</v>
      </c>
      <c r="C16" s="248">
        <v>33594</v>
      </c>
      <c r="D16" s="248">
        <v>1809</v>
      </c>
      <c r="E16" s="248">
        <v>1</v>
      </c>
      <c r="F16" s="250">
        <f t="shared" si="0"/>
        <v>5.3848901589569564E-2</v>
      </c>
      <c r="G16" s="134">
        <v>5255</v>
      </c>
      <c r="H16" s="180">
        <f t="shared" si="1"/>
        <v>156.42674287075073</v>
      </c>
      <c r="I16" s="248"/>
      <c r="J16" s="248"/>
      <c r="K16" s="248"/>
      <c r="L16" s="250" t="e">
        <f t="shared" si="2"/>
        <v>#DIV/0!</v>
      </c>
      <c r="M16" s="134"/>
      <c r="N16" s="134"/>
      <c r="O16" s="180" t="e">
        <f t="shared" si="15"/>
        <v>#DIV/0!</v>
      </c>
      <c r="P16" s="35"/>
      <c r="Q16" s="35"/>
      <c r="R16" s="35"/>
      <c r="S16" s="60" t="e">
        <f t="shared" si="3"/>
        <v>#DIV/0!</v>
      </c>
      <c r="T16" s="134"/>
      <c r="U16" s="134"/>
      <c r="V16" s="180" t="e">
        <f t="shared" si="16"/>
        <v>#DIV/0!</v>
      </c>
      <c r="W16" s="35"/>
      <c r="X16" s="35"/>
      <c r="Y16" s="35"/>
      <c r="Z16" s="60" t="e">
        <f t="shared" si="4"/>
        <v>#DIV/0!</v>
      </c>
      <c r="AA16" s="134"/>
      <c r="AB16" s="180" t="e">
        <f t="shared" si="17"/>
        <v>#DIV/0!</v>
      </c>
      <c r="AC16" s="180" t="e">
        <f t="shared" si="18"/>
        <v>#DIV/0!</v>
      </c>
      <c r="AD16" s="35"/>
      <c r="AE16" s="35"/>
      <c r="AF16" s="35"/>
      <c r="AG16" s="60" t="e">
        <f t="shared" si="5"/>
        <v>#DIV/0!</v>
      </c>
      <c r="AH16" s="134"/>
      <c r="AI16" s="180" t="e">
        <f t="shared" si="19"/>
        <v>#DIV/0!</v>
      </c>
      <c r="AJ16" s="180" t="e">
        <f t="shared" si="20"/>
        <v>#DIV/0!</v>
      </c>
      <c r="AK16" s="35"/>
      <c r="AL16" s="35"/>
      <c r="AM16" s="35"/>
      <c r="AN16" s="60" t="e">
        <f t="shared" si="6"/>
        <v>#DIV/0!</v>
      </c>
      <c r="AO16" s="134"/>
      <c r="AP16" s="180" t="e">
        <f t="shared" si="21"/>
        <v>#DIV/0!</v>
      </c>
      <c r="AQ16" s="180" t="e">
        <f t="shared" si="22"/>
        <v>#DIV/0!</v>
      </c>
      <c r="AR16" s="134"/>
      <c r="AS16" s="35"/>
      <c r="AT16" s="35"/>
      <c r="AU16" s="35"/>
      <c r="AV16" s="60" t="e">
        <f t="shared" si="7"/>
        <v>#DIV/0!</v>
      </c>
      <c r="AW16" s="134"/>
      <c r="AX16" s="180" t="e">
        <f t="shared" si="23"/>
        <v>#DIV/0!</v>
      </c>
      <c r="AY16" s="180" t="e">
        <f t="shared" si="24"/>
        <v>#DIV/0!</v>
      </c>
      <c r="AZ16" s="134"/>
      <c r="BA16" s="184">
        <f t="shared" si="8"/>
        <v>33594</v>
      </c>
      <c r="BB16" s="185">
        <f t="shared" si="9"/>
        <v>1809</v>
      </c>
      <c r="BC16" s="185">
        <f t="shared" si="10"/>
        <v>1</v>
      </c>
      <c r="BD16" s="186">
        <f t="shared" si="25"/>
        <v>5.3848901589569564E-2</v>
      </c>
      <c r="BE16" s="187">
        <f t="shared" si="12"/>
        <v>5255</v>
      </c>
      <c r="BF16" s="188">
        <f t="shared" si="26"/>
        <v>2.9049198452183527</v>
      </c>
      <c r="BG16" s="189">
        <f t="shared" si="27"/>
        <v>156.42674287075073</v>
      </c>
      <c r="BH16" s="187">
        <f t="shared" si="13"/>
        <v>0</v>
      </c>
      <c r="BI16" s="187">
        <f t="shared" si="14"/>
        <v>0</v>
      </c>
    </row>
    <row r="17" spans="1:61" ht="15.75">
      <c r="A17" s="264">
        <v>44077</v>
      </c>
      <c r="B17" s="44" t="s">
        <v>33</v>
      </c>
      <c r="C17" s="248">
        <v>35413</v>
      </c>
      <c r="D17" s="248">
        <v>2125</v>
      </c>
      <c r="E17" s="248">
        <v>0</v>
      </c>
      <c r="F17" s="250">
        <f t="shared" si="0"/>
        <v>6.0006212407872815E-2</v>
      </c>
      <c r="G17" s="134">
        <v>5255</v>
      </c>
      <c r="H17" s="180">
        <f t="shared" si="1"/>
        <v>148.39183350746902</v>
      </c>
      <c r="I17" s="248"/>
      <c r="J17" s="248"/>
      <c r="K17" s="248"/>
      <c r="L17" s="250" t="e">
        <f t="shared" si="2"/>
        <v>#DIV/0!</v>
      </c>
      <c r="M17" s="134"/>
      <c r="N17" s="134"/>
      <c r="O17" s="180" t="e">
        <f t="shared" si="15"/>
        <v>#DIV/0!</v>
      </c>
      <c r="P17" s="35"/>
      <c r="Q17" s="35"/>
      <c r="R17" s="35"/>
      <c r="S17" s="60" t="e">
        <f t="shared" si="3"/>
        <v>#DIV/0!</v>
      </c>
      <c r="T17" s="134"/>
      <c r="U17" s="134"/>
      <c r="V17" s="180" t="e">
        <f t="shared" si="16"/>
        <v>#DIV/0!</v>
      </c>
      <c r="W17" s="35"/>
      <c r="X17" s="35"/>
      <c r="Y17" s="35"/>
      <c r="Z17" s="60" t="e">
        <f t="shared" si="4"/>
        <v>#DIV/0!</v>
      </c>
      <c r="AA17" s="134"/>
      <c r="AB17" s="180" t="e">
        <f t="shared" si="17"/>
        <v>#DIV/0!</v>
      </c>
      <c r="AC17" s="180" t="e">
        <f t="shared" si="18"/>
        <v>#DIV/0!</v>
      </c>
      <c r="AD17" s="35"/>
      <c r="AE17" s="35"/>
      <c r="AF17" s="35"/>
      <c r="AG17" s="60" t="e">
        <f t="shared" si="5"/>
        <v>#DIV/0!</v>
      </c>
      <c r="AH17" s="134"/>
      <c r="AI17" s="180" t="e">
        <f t="shared" si="19"/>
        <v>#DIV/0!</v>
      </c>
      <c r="AJ17" s="180" t="e">
        <f t="shared" si="20"/>
        <v>#DIV/0!</v>
      </c>
      <c r="AK17" s="35"/>
      <c r="AL17" s="35"/>
      <c r="AM17" s="35"/>
      <c r="AN17" s="60" t="e">
        <f t="shared" si="6"/>
        <v>#DIV/0!</v>
      </c>
      <c r="AO17" s="134"/>
      <c r="AP17" s="180" t="e">
        <f t="shared" si="21"/>
        <v>#DIV/0!</v>
      </c>
      <c r="AQ17" s="180" t="e">
        <f t="shared" si="22"/>
        <v>#DIV/0!</v>
      </c>
      <c r="AR17" s="134"/>
      <c r="AS17" s="35"/>
      <c r="AT17" s="35"/>
      <c r="AU17" s="35"/>
      <c r="AV17" s="60" t="e">
        <f t="shared" si="7"/>
        <v>#DIV/0!</v>
      </c>
      <c r="AW17" s="134"/>
      <c r="AX17" s="180" t="e">
        <f t="shared" si="23"/>
        <v>#DIV/0!</v>
      </c>
      <c r="AY17" s="180" t="e">
        <f t="shared" si="24"/>
        <v>#DIV/0!</v>
      </c>
      <c r="AZ17" s="134"/>
      <c r="BA17" s="184">
        <f t="shared" si="8"/>
        <v>35413</v>
      </c>
      <c r="BB17" s="185">
        <f t="shared" si="9"/>
        <v>2125</v>
      </c>
      <c r="BC17" s="185">
        <f t="shared" si="10"/>
        <v>0</v>
      </c>
      <c r="BD17" s="186">
        <f t="shared" si="25"/>
        <v>6.0006212407872815E-2</v>
      </c>
      <c r="BE17" s="187">
        <f t="shared" si="12"/>
        <v>5255</v>
      </c>
      <c r="BF17" s="188">
        <f t="shared" si="26"/>
        <v>2.4729411764705884</v>
      </c>
      <c r="BG17" s="189">
        <f t="shared" si="27"/>
        <v>148.39183350746902</v>
      </c>
      <c r="BH17" s="187">
        <f t="shared" si="13"/>
        <v>0</v>
      </c>
      <c r="BI17" s="187">
        <f t="shared" si="14"/>
        <v>0</v>
      </c>
    </row>
    <row r="18" spans="1:61" ht="15.75">
      <c r="A18" s="264">
        <v>44078</v>
      </c>
      <c r="B18" s="44" t="s">
        <v>34</v>
      </c>
      <c r="C18" s="248">
        <v>41740</v>
      </c>
      <c r="D18" s="248">
        <v>2116</v>
      </c>
      <c r="E18" s="248">
        <v>1</v>
      </c>
      <c r="F18" s="250">
        <f t="shared" si="0"/>
        <v>5.0694777192141834E-2</v>
      </c>
      <c r="G18" s="134">
        <v>5255</v>
      </c>
      <c r="H18" s="180">
        <f t="shared" si="1"/>
        <v>125.89841878294203</v>
      </c>
      <c r="I18" s="248"/>
      <c r="J18" s="248"/>
      <c r="K18" s="248"/>
      <c r="L18" s="250" t="e">
        <f t="shared" si="2"/>
        <v>#DIV/0!</v>
      </c>
      <c r="M18" s="134"/>
      <c r="N18" s="134"/>
      <c r="O18" s="180" t="e">
        <f t="shared" si="15"/>
        <v>#DIV/0!</v>
      </c>
      <c r="P18" s="35"/>
      <c r="Q18" s="35"/>
      <c r="R18" s="35"/>
      <c r="S18" s="60" t="e">
        <f t="shared" si="3"/>
        <v>#DIV/0!</v>
      </c>
      <c r="T18" s="134"/>
      <c r="U18" s="134"/>
      <c r="V18" s="180" t="e">
        <f t="shared" si="16"/>
        <v>#DIV/0!</v>
      </c>
      <c r="W18" s="35"/>
      <c r="X18" s="35"/>
      <c r="Y18" s="35"/>
      <c r="Z18" s="60" t="e">
        <f t="shared" si="4"/>
        <v>#DIV/0!</v>
      </c>
      <c r="AA18" s="134"/>
      <c r="AB18" s="180" t="e">
        <f t="shared" si="17"/>
        <v>#DIV/0!</v>
      </c>
      <c r="AC18" s="180" t="e">
        <f t="shared" si="18"/>
        <v>#DIV/0!</v>
      </c>
      <c r="AD18" s="35"/>
      <c r="AE18" s="35"/>
      <c r="AF18" s="35"/>
      <c r="AG18" s="60" t="e">
        <f t="shared" si="5"/>
        <v>#DIV/0!</v>
      </c>
      <c r="AH18" s="134"/>
      <c r="AI18" s="180" t="e">
        <f t="shared" si="19"/>
        <v>#DIV/0!</v>
      </c>
      <c r="AJ18" s="180" t="e">
        <f t="shared" si="20"/>
        <v>#DIV/0!</v>
      </c>
      <c r="AK18" s="35"/>
      <c r="AL18" s="35"/>
      <c r="AM18" s="35"/>
      <c r="AN18" s="60" t="e">
        <f t="shared" si="6"/>
        <v>#DIV/0!</v>
      </c>
      <c r="AO18" s="134"/>
      <c r="AP18" s="180" t="e">
        <f t="shared" si="21"/>
        <v>#DIV/0!</v>
      </c>
      <c r="AQ18" s="180" t="e">
        <f t="shared" si="22"/>
        <v>#DIV/0!</v>
      </c>
      <c r="AR18" s="134"/>
      <c r="AS18" s="35"/>
      <c r="AT18" s="35"/>
      <c r="AU18" s="35"/>
      <c r="AV18" s="60" t="e">
        <f t="shared" si="7"/>
        <v>#DIV/0!</v>
      </c>
      <c r="AW18" s="134"/>
      <c r="AX18" s="180" t="e">
        <f t="shared" si="23"/>
        <v>#DIV/0!</v>
      </c>
      <c r="AY18" s="180" t="e">
        <f t="shared" si="24"/>
        <v>#DIV/0!</v>
      </c>
      <c r="AZ18" s="134"/>
      <c r="BA18" s="184">
        <f t="shared" si="8"/>
        <v>41740</v>
      </c>
      <c r="BB18" s="185">
        <f t="shared" si="9"/>
        <v>2116</v>
      </c>
      <c r="BC18" s="185">
        <f t="shared" si="10"/>
        <v>1</v>
      </c>
      <c r="BD18" s="186">
        <f t="shared" si="25"/>
        <v>5.0694777192141834E-2</v>
      </c>
      <c r="BE18" s="187">
        <f t="shared" si="12"/>
        <v>5255</v>
      </c>
      <c r="BF18" s="188">
        <f t="shared" si="26"/>
        <v>2.4834593572778827</v>
      </c>
      <c r="BG18" s="189">
        <f t="shared" si="27"/>
        <v>125.89841878294203</v>
      </c>
      <c r="BH18" s="187">
        <f t="shared" si="13"/>
        <v>0</v>
      </c>
      <c r="BI18" s="187">
        <f t="shared" si="14"/>
        <v>0</v>
      </c>
    </row>
    <row r="19" spans="1:61" ht="15.75">
      <c r="A19" s="264">
        <v>44079</v>
      </c>
      <c r="B19" s="44" t="s">
        <v>35</v>
      </c>
      <c r="C19" s="248">
        <v>44307</v>
      </c>
      <c r="D19" s="248">
        <v>2248</v>
      </c>
      <c r="E19" s="248">
        <v>0</v>
      </c>
      <c r="F19" s="250">
        <f t="shared" si="0"/>
        <v>5.0736903875234163E-2</v>
      </c>
      <c r="G19" s="134">
        <v>5255</v>
      </c>
      <c r="H19" s="180">
        <f t="shared" si="1"/>
        <v>118.60428374748911</v>
      </c>
      <c r="I19" s="248"/>
      <c r="J19" s="248"/>
      <c r="K19" s="248"/>
      <c r="L19" s="250" t="e">
        <f t="shared" si="2"/>
        <v>#DIV/0!</v>
      </c>
      <c r="M19" s="134"/>
      <c r="N19" s="134"/>
      <c r="O19" s="180" t="e">
        <f t="shared" si="15"/>
        <v>#DIV/0!</v>
      </c>
      <c r="P19" s="35"/>
      <c r="Q19" s="35"/>
      <c r="R19" s="35"/>
      <c r="S19" s="60" t="e">
        <f t="shared" si="3"/>
        <v>#DIV/0!</v>
      </c>
      <c r="T19" s="134"/>
      <c r="U19" s="134"/>
      <c r="V19" s="180" t="e">
        <f t="shared" si="16"/>
        <v>#DIV/0!</v>
      </c>
      <c r="W19" s="35"/>
      <c r="X19" s="35"/>
      <c r="Y19" s="35"/>
      <c r="Z19" s="60" t="e">
        <f t="shared" si="4"/>
        <v>#DIV/0!</v>
      </c>
      <c r="AA19" s="134"/>
      <c r="AB19" s="180" t="e">
        <f t="shared" si="17"/>
        <v>#DIV/0!</v>
      </c>
      <c r="AC19" s="180" t="e">
        <f t="shared" si="18"/>
        <v>#DIV/0!</v>
      </c>
      <c r="AD19" s="35"/>
      <c r="AE19" s="35"/>
      <c r="AF19" s="35"/>
      <c r="AG19" s="60" t="e">
        <f t="shared" si="5"/>
        <v>#DIV/0!</v>
      </c>
      <c r="AH19" s="134"/>
      <c r="AI19" s="180" t="e">
        <f t="shared" si="19"/>
        <v>#DIV/0!</v>
      </c>
      <c r="AJ19" s="180" t="e">
        <f t="shared" si="20"/>
        <v>#DIV/0!</v>
      </c>
      <c r="AK19" s="35"/>
      <c r="AL19" s="35"/>
      <c r="AM19" s="35"/>
      <c r="AN19" s="60" t="e">
        <f t="shared" si="6"/>
        <v>#DIV/0!</v>
      </c>
      <c r="AO19" s="134"/>
      <c r="AP19" s="180" t="e">
        <f t="shared" si="21"/>
        <v>#DIV/0!</v>
      </c>
      <c r="AQ19" s="180" t="e">
        <f t="shared" si="22"/>
        <v>#DIV/0!</v>
      </c>
      <c r="AR19" s="134"/>
      <c r="AS19" s="35"/>
      <c r="AT19" s="35"/>
      <c r="AU19" s="35"/>
      <c r="AV19" s="60" t="e">
        <f t="shared" si="7"/>
        <v>#DIV/0!</v>
      </c>
      <c r="AW19" s="134"/>
      <c r="AX19" s="180" t="e">
        <f t="shared" si="23"/>
        <v>#DIV/0!</v>
      </c>
      <c r="AY19" s="180" t="e">
        <f t="shared" si="24"/>
        <v>#DIV/0!</v>
      </c>
      <c r="AZ19" s="134"/>
      <c r="BA19" s="184">
        <f t="shared" si="8"/>
        <v>44307</v>
      </c>
      <c r="BB19" s="185">
        <f t="shared" si="9"/>
        <v>2248</v>
      </c>
      <c r="BC19" s="185">
        <f t="shared" si="10"/>
        <v>0</v>
      </c>
      <c r="BD19" s="186">
        <f t="shared" si="25"/>
        <v>5.0736903875234163E-2</v>
      </c>
      <c r="BE19" s="187">
        <f t="shared" si="12"/>
        <v>5255</v>
      </c>
      <c r="BF19" s="188">
        <f t="shared" si="26"/>
        <v>2.3376334519572954</v>
      </c>
      <c r="BG19" s="189">
        <f t="shared" si="27"/>
        <v>118.60428374748911</v>
      </c>
      <c r="BH19" s="187">
        <f t="shared" si="13"/>
        <v>0</v>
      </c>
      <c r="BI19" s="187">
        <f t="shared" si="14"/>
        <v>0</v>
      </c>
    </row>
    <row r="20" spans="1:61" ht="15.75" hidden="1">
      <c r="A20" s="264">
        <v>44080</v>
      </c>
      <c r="B20" s="44" t="s">
        <v>36</v>
      </c>
      <c r="C20" s="35"/>
      <c r="D20" s="35"/>
      <c r="E20" s="35"/>
      <c r="F20" s="60" t="e">
        <f t="shared" si="0"/>
        <v>#DIV/0!</v>
      </c>
      <c r="G20" s="134"/>
      <c r="H20" s="180" t="e">
        <f t="shared" si="1"/>
        <v>#DIV/0!</v>
      </c>
      <c r="I20" s="248"/>
      <c r="J20" s="248"/>
      <c r="K20" s="248"/>
      <c r="L20" s="250" t="e">
        <f t="shared" si="2"/>
        <v>#DIV/0!</v>
      </c>
      <c r="M20" s="134"/>
      <c r="N20" s="134"/>
      <c r="O20" s="180" t="e">
        <f t="shared" si="15"/>
        <v>#DIV/0!</v>
      </c>
      <c r="P20" s="35"/>
      <c r="Q20" s="35"/>
      <c r="R20" s="35"/>
      <c r="S20" s="60" t="e">
        <f t="shared" si="3"/>
        <v>#DIV/0!</v>
      </c>
      <c r="T20" s="134"/>
      <c r="U20" s="134"/>
      <c r="V20" s="180" t="e">
        <f t="shared" si="16"/>
        <v>#DIV/0!</v>
      </c>
      <c r="W20" s="35"/>
      <c r="X20" s="35"/>
      <c r="Y20" s="35"/>
      <c r="Z20" s="60" t="e">
        <f t="shared" si="4"/>
        <v>#DIV/0!</v>
      </c>
      <c r="AA20" s="134"/>
      <c r="AB20" s="180" t="e">
        <f t="shared" si="17"/>
        <v>#DIV/0!</v>
      </c>
      <c r="AC20" s="180" t="e">
        <f t="shared" si="18"/>
        <v>#DIV/0!</v>
      </c>
      <c r="AD20" s="35"/>
      <c r="AE20" s="35"/>
      <c r="AF20" s="35"/>
      <c r="AG20" s="60" t="e">
        <f t="shared" si="5"/>
        <v>#DIV/0!</v>
      </c>
      <c r="AH20" s="134"/>
      <c r="AI20" s="180" t="e">
        <f t="shared" si="19"/>
        <v>#DIV/0!</v>
      </c>
      <c r="AJ20" s="180" t="e">
        <f t="shared" si="20"/>
        <v>#DIV/0!</v>
      </c>
      <c r="AK20" s="35"/>
      <c r="AL20" s="35"/>
      <c r="AM20" s="35"/>
      <c r="AN20" s="60" t="e">
        <f t="shared" si="6"/>
        <v>#DIV/0!</v>
      </c>
      <c r="AO20" s="134"/>
      <c r="AP20" s="180" t="e">
        <f t="shared" si="21"/>
        <v>#DIV/0!</v>
      </c>
      <c r="AQ20" s="180" t="e">
        <f t="shared" si="22"/>
        <v>#DIV/0!</v>
      </c>
      <c r="AR20" s="134"/>
      <c r="AS20" s="35"/>
      <c r="AT20" s="35"/>
      <c r="AU20" s="35"/>
      <c r="AV20" s="60" t="e">
        <f t="shared" si="7"/>
        <v>#DIV/0!</v>
      </c>
      <c r="AW20" s="134"/>
      <c r="AX20" s="180" t="e">
        <f t="shared" si="23"/>
        <v>#DIV/0!</v>
      </c>
      <c r="AY20" s="180" t="e">
        <f t="shared" si="24"/>
        <v>#DIV/0!</v>
      </c>
      <c r="AZ20" s="134"/>
      <c r="BA20" s="184">
        <f t="shared" si="8"/>
        <v>0</v>
      </c>
      <c r="BB20" s="185">
        <f t="shared" si="9"/>
        <v>0</v>
      </c>
      <c r="BC20" s="185">
        <f t="shared" si="10"/>
        <v>0</v>
      </c>
      <c r="BD20" s="186" t="e">
        <f t="shared" si="25"/>
        <v>#DIV/0!</v>
      </c>
      <c r="BE20" s="187">
        <f t="shared" si="12"/>
        <v>0</v>
      </c>
      <c r="BF20" s="188" t="e">
        <f t="shared" si="26"/>
        <v>#DIV/0!</v>
      </c>
      <c r="BG20" s="189" t="e">
        <f t="shared" si="27"/>
        <v>#DIV/0!</v>
      </c>
      <c r="BH20" s="187">
        <f t="shared" si="13"/>
        <v>0</v>
      </c>
      <c r="BI20" s="187">
        <f t="shared" si="14"/>
        <v>0</v>
      </c>
    </row>
    <row r="21" spans="1:61" ht="15.75" hidden="1">
      <c r="A21" s="264">
        <v>44081</v>
      </c>
      <c r="B21" s="44" t="s">
        <v>37</v>
      </c>
      <c r="C21" s="35"/>
      <c r="D21" s="35"/>
      <c r="E21" s="35"/>
      <c r="F21" s="60" t="e">
        <f t="shared" si="0"/>
        <v>#DIV/0!</v>
      </c>
      <c r="G21" s="134"/>
      <c r="H21" s="180" t="e">
        <f t="shared" si="1"/>
        <v>#DIV/0!</v>
      </c>
      <c r="I21" s="248"/>
      <c r="J21" s="248"/>
      <c r="K21" s="248"/>
      <c r="L21" s="250" t="e">
        <f t="shared" si="2"/>
        <v>#DIV/0!</v>
      </c>
      <c r="M21" s="134"/>
      <c r="N21" s="134"/>
      <c r="O21" s="180" t="e">
        <f t="shared" si="15"/>
        <v>#DIV/0!</v>
      </c>
      <c r="P21" s="35"/>
      <c r="Q21" s="35"/>
      <c r="R21" s="35"/>
      <c r="S21" s="60" t="e">
        <f t="shared" si="3"/>
        <v>#DIV/0!</v>
      </c>
      <c r="T21" s="134"/>
      <c r="U21" s="134"/>
      <c r="V21" s="180" t="e">
        <f t="shared" si="16"/>
        <v>#DIV/0!</v>
      </c>
      <c r="W21" s="35"/>
      <c r="X21" s="35"/>
      <c r="Y21" s="35"/>
      <c r="Z21" s="60" t="e">
        <f t="shared" si="4"/>
        <v>#DIV/0!</v>
      </c>
      <c r="AA21" s="134"/>
      <c r="AB21" s="180" t="e">
        <f t="shared" si="17"/>
        <v>#DIV/0!</v>
      </c>
      <c r="AC21" s="180" t="e">
        <f t="shared" si="18"/>
        <v>#DIV/0!</v>
      </c>
      <c r="AD21" s="35"/>
      <c r="AE21" s="35"/>
      <c r="AF21" s="35"/>
      <c r="AG21" s="60" t="e">
        <f t="shared" si="5"/>
        <v>#DIV/0!</v>
      </c>
      <c r="AH21" s="134"/>
      <c r="AI21" s="180" t="e">
        <f t="shared" si="19"/>
        <v>#DIV/0!</v>
      </c>
      <c r="AJ21" s="180" t="e">
        <f t="shared" si="20"/>
        <v>#DIV/0!</v>
      </c>
      <c r="AK21" s="35"/>
      <c r="AL21" s="35"/>
      <c r="AM21" s="35"/>
      <c r="AN21" s="60" t="e">
        <f t="shared" si="6"/>
        <v>#DIV/0!</v>
      </c>
      <c r="AO21" s="134"/>
      <c r="AP21" s="180" t="e">
        <f t="shared" si="21"/>
        <v>#DIV/0!</v>
      </c>
      <c r="AQ21" s="180" t="e">
        <f t="shared" si="22"/>
        <v>#DIV/0!</v>
      </c>
      <c r="AR21" s="134"/>
      <c r="AS21" s="35"/>
      <c r="AT21" s="35"/>
      <c r="AU21" s="35"/>
      <c r="AV21" s="60" t="e">
        <f t="shared" si="7"/>
        <v>#DIV/0!</v>
      </c>
      <c r="AW21" s="134"/>
      <c r="AX21" s="180" t="e">
        <f t="shared" si="23"/>
        <v>#DIV/0!</v>
      </c>
      <c r="AY21" s="180" t="e">
        <f t="shared" si="24"/>
        <v>#DIV/0!</v>
      </c>
      <c r="AZ21" s="134"/>
      <c r="BA21" s="184">
        <f t="shared" si="8"/>
        <v>0</v>
      </c>
      <c r="BB21" s="185">
        <f t="shared" si="9"/>
        <v>0</v>
      </c>
      <c r="BC21" s="185">
        <f t="shared" si="10"/>
        <v>0</v>
      </c>
      <c r="BD21" s="186" t="e">
        <f t="shared" si="25"/>
        <v>#DIV/0!</v>
      </c>
      <c r="BE21" s="187">
        <f t="shared" si="12"/>
        <v>0</v>
      </c>
      <c r="BF21" s="188" t="e">
        <f t="shared" si="26"/>
        <v>#DIV/0!</v>
      </c>
      <c r="BG21" s="189" t="e">
        <f t="shared" si="27"/>
        <v>#DIV/0!</v>
      </c>
      <c r="BH21" s="187">
        <f t="shared" si="13"/>
        <v>0</v>
      </c>
      <c r="BI21" s="187">
        <f t="shared" si="14"/>
        <v>0</v>
      </c>
    </row>
    <row r="22" spans="1:61" ht="15.75" hidden="1">
      <c r="A22" s="264">
        <v>44082</v>
      </c>
      <c r="B22" s="44" t="s">
        <v>38</v>
      </c>
      <c r="C22" s="35"/>
      <c r="D22" s="35"/>
      <c r="E22" s="35"/>
      <c r="F22" s="60" t="e">
        <f t="shared" si="0"/>
        <v>#DIV/0!</v>
      </c>
      <c r="G22" s="134"/>
      <c r="H22" s="180" t="e">
        <f t="shared" si="1"/>
        <v>#DIV/0!</v>
      </c>
      <c r="I22" s="248"/>
      <c r="J22" s="248"/>
      <c r="K22" s="248"/>
      <c r="L22" s="250" t="e">
        <f t="shared" si="2"/>
        <v>#DIV/0!</v>
      </c>
      <c r="M22" s="134"/>
      <c r="N22" s="134"/>
      <c r="O22" s="180" t="e">
        <f t="shared" si="15"/>
        <v>#DIV/0!</v>
      </c>
      <c r="P22" s="35"/>
      <c r="Q22" s="35"/>
      <c r="R22" s="35"/>
      <c r="S22" s="60" t="e">
        <f t="shared" si="3"/>
        <v>#DIV/0!</v>
      </c>
      <c r="T22" s="134"/>
      <c r="U22" s="134"/>
      <c r="V22" s="180" t="e">
        <f t="shared" si="16"/>
        <v>#DIV/0!</v>
      </c>
      <c r="W22" s="35"/>
      <c r="X22" s="35"/>
      <c r="Y22" s="35"/>
      <c r="Z22" s="60" t="e">
        <f t="shared" si="4"/>
        <v>#DIV/0!</v>
      </c>
      <c r="AA22" s="134"/>
      <c r="AB22" s="180" t="e">
        <f t="shared" si="17"/>
        <v>#DIV/0!</v>
      </c>
      <c r="AC22" s="180" t="e">
        <f t="shared" si="18"/>
        <v>#DIV/0!</v>
      </c>
      <c r="AD22" s="35"/>
      <c r="AE22" s="35"/>
      <c r="AF22" s="35"/>
      <c r="AG22" s="60" t="e">
        <f t="shared" si="5"/>
        <v>#DIV/0!</v>
      </c>
      <c r="AH22" s="134"/>
      <c r="AI22" s="180" t="e">
        <f t="shared" si="19"/>
        <v>#DIV/0!</v>
      </c>
      <c r="AJ22" s="180" t="e">
        <f t="shared" si="20"/>
        <v>#DIV/0!</v>
      </c>
      <c r="AK22" s="35"/>
      <c r="AL22" s="35"/>
      <c r="AM22" s="35"/>
      <c r="AN22" s="60" t="e">
        <f t="shared" si="6"/>
        <v>#DIV/0!</v>
      </c>
      <c r="AO22" s="134"/>
      <c r="AP22" s="180" t="e">
        <f t="shared" si="21"/>
        <v>#DIV/0!</v>
      </c>
      <c r="AQ22" s="180" t="e">
        <f t="shared" si="22"/>
        <v>#DIV/0!</v>
      </c>
      <c r="AR22" s="134"/>
      <c r="AS22" s="35"/>
      <c r="AT22" s="35"/>
      <c r="AU22" s="35"/>
      <c r="AV22" s="60" t="e">
        <f t="shared" si="7"/>
        <v>#DIV/0!</v>
      </c>
      <c r="AW22" s="134"/>
      <c r="AX22" s="180" t="e">
        <f t="shared" si="23"/>
        <v>#DIV/0!</v>
      </c>
      <c r="AY22" s="180" t="e">
        <f t="shared" si="24"/>
        <v>#DIV/0!</v>
      </c>
      <c r="AZ22" s="134"/>
      <c r="BA22" s="184">
        <f t="shared" si="8"/>
        <v>0</v>
      </c>
      <c r="BB22" s="185">
        <f t="shared" si="9"/>
        <v>0</v>
      </c>
      <c r="BC22" s="185">
        <f t="shared" si="10"/>
        <v>0</v>
      </c>
      <c r="BD22" s="186" t="e">
        <f t="shared" si="25"/>
        <v>#DIV/0!</v>
      </c>
      <c r="BE22" s="187">
        <f t="shared" si="12"/>
        <v>0</v>
      </c>
      <c r="BF22" s="188" t="e">
        <f t="shared" si="26"/>
        <v>#DIV/0!</v>
      </c>
      <c r="BG22" s="189" t="e">
        <f t="shared" si="27"/>
        <v>#DIV/0!</v>
      </c>
      <c r="BH22" s="187">
        <f t="shared" si="13"/>
        <v>0</v>
      </c>
      <c r="BI22" s="187">
        <f t="shared" si="14"/>
        <v>0</v>
      </c>
    </row>
    <row r="23" spans="1:61" ht="15.75" hidden="1">
      <c r="A23" s="264">
        <v>44083</v>
      </c>
      <c r="B23" s="44" t="s">
        <v>39</v>
      </c>
      <c r="C23" s="35"/>
      <c r="D23" s="35"/>
      <c r="E23" s="35"/>
      <c r="F23" s="60" t="e">
        <f t="shared" si="0"/>
        <v>#DIV/0!</v>
      </c>
      <c r="G23" s="134"/>
      <c r="H23" s="180" t="e">
        <f t="shared" si="1"/>
        <v>#DIV/0!</v>
      </c>
      <c r="I23" s="248"/>
      <c r="J23" s="248"/>
      <c r="K23" s="248"/>
      <c r="L23" s="250" t="e">
        <f t="shared" si="2"/>
        <v>#DIV/0!</v>
      </c>
      <c r="M23" s="134"/>
      <c r="N23" s="134"/>
      <c r="O23" s="180" t="e">
        <f t="shared" si="15"/>
        <v>#DIV/0!</v>
      </c>
      <c r="P23" s="35"/>
      <c r="Q23" s="35"/>
      <c r="R23" s="35"/>
      <c r="S23" s="60" t="e">
        <f t="shared" si="3"/>
        <v>#DIV/0!</v>
      </c>
      <c r="T23" s="134"/>
      <c r="U23" s="134"/>
      <c r="V23" s="180" t="e">
        <f t="shared" si="16"/>
        <v>#DIV/0!</v>
      </c>
      <c r="W23" s="35"/>
      <c r="X23" s="35"/>
      <c r="Y23" s="35"/>
      <c r="Z23" s="60" t="e">
        <f t="shared" si="4"/>
        <v>#DIV/0!</v>
      </c>
      <c r="AA23" s="134"/>
      <c r="AB23" s="180" t="e">
        <f t="shared" si="17"/>
        <v>#DIV/0!</v>
      </c>
      <c r="AC23" s="180" t="e">
        <f t="shared" si="18"/>
        <v>#DIV/0!</v>
      </c>
      <c r="AD23" s="35"/>
      <c r="AE23" s="35"/>
      <c r="AF23" s="35"/>
      <c r="AG23" s="60" t="e">
        <f t="shared" si="5"/>
        <v>#DIV/0!</v>
      </c>
      <c r="AH23" s="134"/>
      <c r="AI23" s="180" t="e">
        <f t="shared" si="19"/>
        <v>#DIV/0!</v>
      </c>
      <c r="AJ23" s="180" t="e">
        <f t="shared" si="20"/>
        <v>#DIV/0!</v>
      </c>
      <c r="AK23" s="35"/>
      <c r="AL23" s="35"/>
      <c r="AM23" s="35"/>
      <c r="AN23" s="60" t="e">
        <f t="shared" si="6"/>
        <v>#DIV/0!</v>
      </c>
      <c r="AO23" s="134"/>
      <c r="AP23" s="180" t="e">
        <f t="shared" si="21"/>
        <v>#DIV/0!</v>
      </c>
      <c r="AQ23" s="180" t="e">
        <f t="shared" si="22"/>
        <v>#DIV/0!</v>
      </c>
      <c r="AR23" s="134"/>
      <c r="AS23" s="35"/>
      <c r="AT23" s="35"/>
      <c r="AU23" s="35"/>
      <c r="AV23" s="60" t="e">
        <f t="shared" si="7"/>
        <v>#DIV/0!</v>
      </c>
      <c r="AW23" s="134"/>
      <c r="AX23" s="180" t="e">
        <f t="shared" si="23"/>
        <v>#DIV/0!</v>
      </c>
      <c r="AY23" s="180" t="e">
        <f t="shared" si="24"/>
        <v>#DIV/0!</v>
      </c>
      <c r="AZ23" s="134"/>
      <c r="BA23" s="184">
        <f t="shared" si="8"/>
        <v>0</v>
      </c>
      <c r="BB23" s="185">
        <f t="shared" si="9"/>
        <v>0</v>
      </c>
      <c r="BC23" s="185">
        <f t="shared" si="10"/>
        <v>0</v>
      </c>
      <c r="BD23" s="186" t="e">
        <f t="shared" si="25"/>
        <v>#DIV/0!</v>
      </c>
      <c r="BE23" s="187">
        <f t="shared" si="12"/>
        <v>0</v>
      </c>
      <c r="BF23" s="188" t="e">
        <f t="shared" si="26"/>
        <v>#DIV/0!</v>
      </c>
      <c r="BG23" s="189" t="e">
        <f t="shared" si="27"/>
        <v>#DIV/0!</v>
      </c>
      <c r="BH23" s="187">
        <f t="shared" si="13"/>
        <v>0</v>
      </c>
      <c r="BI23" s="187">
        <f t="shared" si="14"/>
        <v>0</v>
      </c>
    </row>
    <row r="24" spans="1:61" ht="15.75" hidden="1">
      <c r="A24" s="264">
        <v>44084</v>
      </c>
      <c r="B24" s="44" t="s">
        <v>33</v>
      </c>
      <c r="C24" s="248"/>
      <c r="D24" s="248"/>
      <c r="E24" s="248"/>
      <c r="F24" s="250" t="e">
        <f t="shared" si="0"/>
        <v>#DIV/0!</v>
      </c>
      <c r="G24" s="134"/>
      <c r="H24" s="180" t="e">
        <f t="shared" si="1"/>
        <v>#DIV/0!</v>
      </c>
      <c r="I24" s="248"/>
      <c r="J24" s="248"/>
      <c r="K24" s="248"/>
      <c r="L24" s="250" t="e">
        <f t="shared" si="2"/>
        <v>#DIV/0!</v>
      </c>
      <c r="M24" s="134"/>
      <c r="N24" s="134"/>
      <c r="O24" s="180" t="e">
        <f t="shared" si="15"/>
        <v>#DIV/0!</v>
      </c>
      <c r="P24" s="35"/>
      <c r="Q24" s="35"/>
      <c r="R24" s="35"/>
      <c r="S24" s="60" t="e">
        <f t="shared" si="3"/>
        <v>#DIV/0!</v>
      </c>
      <c r="T24" s="134"/>
      <c r="U24" s="134"/>
      <c r="V24" s="180" t="e">
        <f t="shared" si="16"/>
        <v>#DIV/0!</v>
      </c>
      <c r="W24" s="35"/>
      <c r="X24" s="35"/>
      <c r="Y24" s="35"/>
      <c r="Z24" s="60" t="e">
        <f t="shared" si="4"/>
        <v>#DIV/0!</v>
      </c>
      <c r="AA24" s="134"/>
      <c r="AB24" s="180" t="e">
        <f t="shared" si="17"/>
        <v>#DIV/0!</v>
      </c>
      <c r="AC24" s="180" t="e">
        <f t="shared" si="18"/>
        <v>#DIV/0!</v>
      </c>
      <c r="AD24" s="35"/>
      <c r="AE24" s="35"/>
      <c r="AF24" s="35"/>
      <c r="AG24" s="60" t="e">
        <f t="shared" si="5"/>
        <v>#DIV/0!</v>
      </c>
      <c r="AH24" s="134"/>
      <c r="AI24" s="180" t="e">
        <f t="shared" si="19"/>
        <v>#DIV/0!</v>
      </c>
      <c r="AJ24" s="180" t="e">
        <f t="shared" si="20"/>
        <v>#DIV/0!</v>
      </c>
      <c r="AK24" s="35"/>
      <c r="AL24" s="35"/>
      <c r="AM24" s="35"/>
      <c r="AN24" s="60" t="e">
        <f t="shared" si="6"/>
        <v>#DIV/0!</v>
      </c>
      <c r="AO24" s="134"/>
      <c r="AP24" s="180" t="e">
        <f t="shared" si="21"/>
        <v>#DIV/0!</v>
      </c>
      <c r="AQ24" s="180" t="e">
        <f t="shared" si="22"/>
        <v>#DIV/0!</v>
      </c>
      <c r="AR24" s="134"/>
      <c r="AS24" s="35"/>
      <c r="AT24" s="35"/>
      <c r="AU24" s="35"/>
      <c r="AV24" s="60" t="e">
        <f t="shared" si="7"/>
        <v>#DIV/0!</v>
      </c>
      <c r="AW24" s="134"/>
      <c r="AX24" s="180" t="e">
        <f t="shared" si="23"/>
        <v>#DIV/0!</v>
      </c>
      <c r="AY24" s="180" t="e">
        <f t="shared" si="24"/>
        <v>#DIV/0!</v>
      </c>
      <c r="AZ24" s="134"/>
      <c r="BA24" s="184">
        <f t="shared" si="8"/>
        <v>0</v>
      </c>
      <c r="BB24" s="185">
        <f t="shared" si="9"/>
        <v>0</v>
      </c>
      <c r="BC24" s="185">
        <f t="shared" si="10"/>
        <v>0</v>
      </c>
      <c r="BD24" s="186" t="e">
        <f t="shared" si="25"/>
        <v>#DIV/0!</v>
      </c>
      <c r="BE24" s="187">
        <f t="shared" si="12"/>
        <v>0</v>
      </c>
      <c r="BF24" s="188" t="e">
        <f t="shared" si="26"/>
        <v>#DIV/0!</v>
      </c>
      <c r="BG24" s="189" t="e">
        <f t="shared" si="27"/>
        <v>#DIV/0!</v>
      </c>
      <c r="BH24" s="187">
        <f t="shared" si="13"/>
        <v>0</v>
      </c>
      <c r="BI24" s="187">
        <f t="shared" si="14"/>
        <v>0</v>
      </c>
    </row>
    <row r="25" spans="1:61" ht="15.75" hidden="1">
      <c r="A25" s="264">
        <v>44085</v>
      </c>
      <c r="B25" s="44" t="s">
        <v>34</v>
      </c>
      <c r="C25" s="248"/>
      <c r="D25" s="248"/>
      <c r="E25" s="248"/>
      <c r="F25" s="250" t="e">
        <f t="shared" si="0"/>
        <v>#DIV/0!</v>
      </c>
      <c r="G25" s="134"/>
      <c r="H25" s="180" t="e">
        <f t="shared" si="1"/>
        <v>#DIV/0!</v>
      </c>
      <c r="I25" s="248"/>
      <c r="J25" s="248"/>
      <c r="K25" s="248"/>
      <c r="L25" s="250" t="e">
        <f t="shared" si="2"/>
        <v>#DIV/0!</v>
      </c>
      <c r="M25" s="134"/>
      <c r="N25" s="134"/>
      <c r="O25" s="180" t="e">
        <f t="shared" si="15"/>
        <v>#DIV/0!</v>
      </c>
      <c r="P25" s="35"/>
      <c r="Q25" s="35"/>
      <c r="R25" s="35"/>
      <c r="S25" s="60" t="e">
        <f t="shared" si="3"/>
        <v>#DIV/0!</v>
      </c>
      <c r="T25" s="134"/>
      <c r="U25" s="134"/>
      <c r="V25" s="180" t="e">
        <f t="shared" si="16"/>
        <v>#DIV/0!</v>
      </c>
      <c r="W25" s="35"/>
      <c r="X25" s="35"/>
      <c r="Y25" s="35"/>
      <c r="Z25" s="60" t="e">
        <f t="shared" si="4"/>
        <v>#DIV/0!</v>
      </c>
      <c r="AA25" s="134"/>
      <c r="AB25" s="180" t="e">
        <f t="shared" si="17"/>
        <v>#DIV/0!</v>
      </c>
      <c r="AC25" s="180" t="e">
        <f t="shared" si="18"/>
        <v>#DIV/0!</v>
      </c>
      <c r="AD25" s="35"/>
      <c r="AE25" s="35"/>
      <c r="AF25" s="35"/>
      <c r="AG25" s="60" t="e">
        <f t="shared" si="5"/>
        <v>#DIV/0!</v>
      </c>
      <c r="AH25" s="134"/>
      <c r="AI25" s="180" t="e">
        <f t="shared" si="19"/>
        <v>#DIV/0!</v>
      </c>
      <c r="AJ25" s="180" t="e">
        <f t="shared" si="20"/>
        <v>#DIV/0!</v>
      </c>
      <c r="AK25" s="35"/>
      <c r="AL25" s="35"/>
      <c r="AM25" s="35"/>
      <c r="AN25" s="60" t="e">
        <f t="shared" si="6"/>
        <v>#DIV/0!</v>
      </c>
      <c r="AO25" s="134"/>
      <c r="AP25" s="180" t="e">
        <f t="shared" si="21"/>
        <v>#DIV/0!</v>
      </c>
      <c r="AQ25" s="180" t="e">
        <f t="shared" si="22"/>
        <v>#DIV/0!</v>
      </c>
      <c r="AR25" s="134"/>
      <c r="AS25" s="35"/>
      <c r="AT25" s="35"/>
      <c r="AU25" s="35"/>
      <c r="AV25" s="60" t="e">
        <f t="shared" si="7"/>
        <v>#DIV/0!</v>
      </c>
      <c r="AW25" s="134"/>
      <c r="AX25" s="180" t="e">
        <f t="shared" si="23"/>
        <v>#DIV/0!</v>
      </c>
      <c r="AY25" s="180" t="e">
        <f t="shared" si="24"/>
        <v>#DIV/0!</v>
      </c>
      <c r="AZ25" s="134"/>
      <c r="BA25" s="184">
        <f t="shared" si="8"/>
        <v>0</v>
      </c>
      <c r="BB25" s="185">
        <f t="shared" si="9"/>
        <v>0</v>
      </c>
      <c r="BC25" s="185">
        <f t="shared" si="10"/>
        <v>0</v>
      </c>
      <c r="BD25" s="186" t="e">
        <f t="shared" si="25"/>
        <v>#DIV/0!</v>
      </c>
      <c r="BE25" s="187">
        <f t="shared" si="12"/>
        <v>0</v>
      </c>
      <c r="BF25" s="188" t="e">
        <f t="shared" si="26"/>
        <v>#DIV/0!</v>
      </c>
      <c r="BG25" s="189" t="e">
        <f t="shared" si="27"/>
        <v>#DIV/0!</v>
      </c>
      <c r="BH25" s="187">
        <f t="shared" si="13"/>
        <v>0</v>
      </c>
      <c r="BI25" s="187">
        <f t="shared" si="14"/>
        <v>0</v>
      </c>
    </row>
    <row r="26" spans="1:61" ht="15.75" hidden="1">
      <c r="A26" s="264">
        <v>44086</v>
      </c>
      <c r="B26" s="44" t="s">
        <v>35</v>
      </c>
      <c r="C26" s="248"/>
      <c r="D26" s="248"/>
      <c r="E26" s="248"/>
      <c r="F26" s="250" t="e">
        <f t="shared" si="0"/>
        <v>#DIV/0!</v>
      </c>
      <c r="G26" s="134"/>
      <c r="H26" s="180" t="e">
        <f t="shared" si="1"/>
        <v>#DIV/0!</v>
      </c>
      <c r="I26" s="248"/>
      <c r="J26" s="248"/>
      <c r="K26" s="248"/>
      <c r="L26" s="250" t="e">
        <f t="shared" si="2"/>
        <v>#DIV/0!</v>
      </c>
      <c r="M26" s="134"/>
      <c r="N26" s="134"/>
      <c r="O26" s="180" t="e">
        <f t="shared" si="15"/>
        <v>#DIV/0!</v>
      </c>
      <c r="P26" s="35"/>
      <c r="Q26" s="35"/>
      <c r="R26" s="35"/>
      <c r="S26" s="60" t="e">
        <f t="shared" si="3"/>
        <v>#DIV/0!</v>
      </c>
      <c r="T26" s="134"/>
      <c r="U26" s="134"/>
      <c r="V26" s="180" t="e">
        <f t="shared" si="16"/>
        <v>#DIV/0!</v>
      </c>
      <c r="W26" s="35"/>
      <c r="X26" s="35"/>
      <c r="Y26" s="35"/>
      <c r="Z26" s="60" t="e">
        <f t="shared" si="4"/>
        <v>#DIV/0!</v>
      </c>
      <c r="AA26" s="134"/>
      <c r="AB26" s="180" t="e">
        <f t="shared" si="17"/>
        <v>#DIV/0!</v>
      </c>
      <c r="AC26" s="180" t="e">
        <f t="shared" si="18"/>
        <v>#DIV/0!</v>
      </c>
      <c r="AD26" s="35"/>
      <c r="AE26" s="35"/>
      <c r="AF26" s="35"/>
      <c r="AG26" s="60" t="e">
        <f t="shared" si="5"/>
        <v>#DIV/0!</v>
      </c>
      <c r="AH26" s="134"/>
      <c r="AI26" s="180" t="e">
        <f t="shared" si="19"/>
        <v>#DIV/0!</v>
      </c>
      <c r="AJ26" s="180" t="e">
        <f t="shared" si="20"/>
        <v>#DIV/0!</v>
      </c>
      <c r="AK26" s="35"/>
      <c r="AL26" s="35"/>
      <c r="AM26" s="35"/>
      <c r="AN26" s="60" t="e">
        <f t="shared" si="6"/>
        <v>#DIV/0!</v>
      </c>
      <c r="AO26" s="134"/>
      <c r="AP26" s="180" t="e">
        <f t="shared" si="21"/>
        <v>#DIV/0!</v>
      </c>
      <c r="AQ26" s="180" t="e">
        <f t="shared" si="22"/>
        <v>#DIV/0!</v>
      </c>
      <c r="AR26" s="134"/>
      <c r="AS26" s="35"/>
      <c r="AT26" s="35"/>
      <c r="AU26" s="35"/>
      <c r="AV26" s="60" t="e">
        <f t="shared" si="7"/>
        <v>#DIV/0!</v>
      </c>
      <c r="AW26" s="134"/>
      <c r="AX26" s="180" t="e">
        <f t="shared" si="23"/>
        <v>#DIV/0!</v>
      </c>
      <c r="AY26" s="180" t="e">
        <f t="shared" si="24"/>
        <v>#DIV/0!</v>
      </c>
      <c r="AZ26" s="134"/>
      <c r="BA26" s="184">
        <f t="shared" si="8"/>
        <v>0</v>
      </c>
      <c r="BB26" s="185">
        <f t="shared" si="9"/>
        <v>0</v>
      </c>
      <c r="BC26" s="185">
        <f t="shared" si="10"/>
        <v>0</v>
      </c>
      <c r="BD26" s="186" t="e">
        <f t="shared" si="25"/>
        <v>#DIV/0!</v>
      </c>
      <c r="BE26" s="187">
        <f t="shared" si="12"/>
        <v>0</v>
      </c>
      <c r="BF26" s="188" t="e">
        <f t="shared" si="26"/>
        <v>#DIV/0!</v>
      </c>
      <c r="BG26" s="189" t="e">
        <f t="shared" si="27"/>
        <v>#DIV/0!</v>
      </c>
      <c r="BH26" s="187">
        <f t="shared" si="13"/>
        <v>0</v>
      </c>
      <c r="BI26" s="187">
        <f t="shared" si="14"/>
        <v>0</v>
      </c>
    </row>
    <row r="27" spans="1:61" ht="15.75" hidden="1">
      <c r="A27" s="264">
        <v>44087</v>
      </c>
      <c r="B27" s="44" t="s">
        <v>36</v>
      </c>
      <c r="C27" s="248"/>
      <c r="D27" s="248"/>
      <c r="E27" s="248"/>
      <c r="F27" s="250" t="e">
        <f t="shared" si="0"/>
        <v>#DIV/0!</v>
      </c>
      <c r="G27" s="134"/>
      <c r="H27" s="180" t="e">
        <f t="shared" si="1"/>
        <v>#DIV/0!</v>
      </c>
      <c r="I27" s="248"/>
      <c r="J27" s="248"/>
      <c r="K27" s="248"/>
      <c r="L27" s="250" t="e">
        <f t="shared" si="2"/>
        <v>#DIV/0!</v>
      </c>
      <c r="M27" s="134"/>
      <c r="N27" s="134"/>
      <c r="O27" s="180" t="e">
        <f t="shared" si="15"/>
        <v>#DIV/0!</v>
      </c>
      <c r="P27" s="35"/>
      <c r="Q27" s="35"/>
      <c r="R27" s="35"/>
      <c r="S27" s="60" t="e">
        <f t="shared" si="3"/>
        <v>#DIV/0!</v>
      </c>
      <c r="T27" s="134"/>
      <c r="U27" s="134"/>
      <c r="V27" s="180" t="e">
        <f t="shared" si="16"/>
        <v>#DIV/0!</v>
      </c>
      <c r="W27" s="35"/>
      <c r="X27" s="35"/>
      <c r="Y27" s="35"/>
      <c r="Z27" s="60" t="e">
        <f t="shared" si="4"/>
        <v>#DIV/0!</v>
      </c>
      <c r="AA27" s="134"/>
      <c r="AB27" s="180" t="e">
        <f t="shared" si="17"/>
        <v>#DIV/0!</v>
      </c>
      <c r="AC27" s="180" t="e">
        <f t="shared" si="18"/>
        <v>#DIV/0!</v>
      </c>
      <c r="AD27" s="35"/>
      <c r="AE27" s="35"/>
      <c r="AF27" s="35"/>
      <c r="AG27" s="60" t="e">
        <f t="shared" si="5"/>
        <v>#DIV/0!</v>
      </c>
      <c r="AH27" s="134"/>
      <c r="AI27" s="180" t="e">
        <f t="shared" si="19"/>
        <v>#DIV/0!</v>
      </c>
      <c r="AJ27" s="180" t="e">
        <f t="shared" si="20"/>
        <v>#DIV/0!</v>
      </c>
      <c r="AK27" s="35"/>
      <c r="AL27" s="35"/>
      <c r="AM27" s="35"/>
      <c r="AN27" s="60" t="e">
        <f t="shared" si="6"/>
        <v>#DIV/0!</v>
      </c>
      <c r="AO27" s="134"/>
      <c r="AP27" s="180" t="e">
        <f t="shared" si="21"/>
        <v>#DIV/0!</v>
      </c>
      <c r="AQ27" s="180" t="e">
        <f t="shared" si="22"/>
        <v>#DIV/0!</v>
      </c>
      <c r="AR27" s="134"/>
      <c r="AS27" s="35"/>
      <c r="AT27" s="35"/>
      <c r="AU27" s="35"/>
      <c r="AV27" s="60" t="e">
        <f t="shared" si="7"/>
        <v>#DIV/0!</v>
      </c>
      <c r="AW27" s="134"/>
      <c r="AX27" s="180" t="e">
        <f t="shared" si="23"/>
        <v>#DIV/0!</v>
      </c>
      <c r="AY27" s="180" t="e">
        <f t="shared" si="24"/>
        <v>#DIV/0!</v>
      </c>
      <c r="AZ27" s="134"/>
      <c r="BA27" s="184">
        <f t="shared" si="8"/>
        <v>0</v>
      </c>
      <c r="BB27" s="185">
        <f t="shared" si="9"/>
        <v>0</v>
      </c>
      <c r="BC27" s="185">
        <f t="shared" si="10"/>
        <v>0</v>
      </c>
      <c r="BD27" s="186" t="e">
        <f t="shared" si="25"/>
        <v>#DIV/0!</v>
      </c>
      <c r="BE27" s="187">
        <f t="shared" si="12"/>
        <v>0</v>
      </c>
      <c r="BF27" s="188" t="e">
        <f t="shared" si="26"/>
        <v>#DIV/0!</v>
      </c>
      <c r="BG27" s="189" t="e">
        <f t="shared" si="27"/>
        <v>#DIV/0!</v>
      </c>
      <c r="BH27" s="187">
        <f t="shared" si="13"/>
        <v>0</v>
      </c>
      <c r="BI27" s="187">
        <f t="shared" si="14"/>
        <v>0</v>
      </c>
    </row>
    <row r="28" spans="1:61" ht="15.75" hidden="1">
      <c r="A28" s="264">
        <v>44088</v>
      </c>
      <c r="B28" s="44" t="s">
        <v>37</v>
      </c>
      <c r="C28" s="248"/>
      <c r="D28" s="248"/>
      <c r="E28" s="248"/>
      <c r="F28" s="250" t="e">
        <f t="shared" si="0"/>
        <v>#DIV/0!</v>
      </c>
      <c r="G28" s="134"/>
      <c r="H28" s="180" t="e">
        <f t="shared" si="1"/>
        <v>#DIV/0!</v>
      </c>
      <c r="I28" s="248"/>
      <c r="J28" s="248"/>
      <c r="K28" s="248"/>
      <c r="L28" s="250" t="e">
        <f t="shared" si="2"/>
        <v>#DIV/0!</v>
      </c>
      <c r="M28" s="134"/>
      <c r="N28" s="134"/>
      <c r="O28" s="180" t="e">
        <f t="shared" si="15"/>
        <v>#DIV/0!</v>
      </c>
      <c r="P28" s="35"/>
      <c r="Q28" s="35"/>
      <c r="R28" s="35"/>
      <c r="S28" s="60" t="e">
        <f t="shared" si="3"/>
        <v>#DIV/0!</v>
      </c>
      <c r="T28" s="134"/>
      <c r="U28" s="134"/>
      <c r="V28" s="180" t="e">
        <f t="shared" si="16"/>
        <v>#DIV/0!</v>
      </c>
      <c r="W28" s="35"/>
      <c r="X28" s="35"/>
      <c r="Y28" s="35"/>
      <c r="Z28" s="60" t="e">
        <f t="shared" si="4"/>
        <v>#DIV/0!</v>
      </c>
      <c r="AA28" s="134"/>
      <c r="AB28" s="180" t="e">
        <f t="shared" si="17"/>
        <v>#DIV/0!</v>
      </c>
      <c r="AC28" s="180" t="e">
        <f t="shared" si="18"/>
        <v>#DIV/0!</v>
      </c>
      <c r="AD28" s="35"/>
      <c r="AE28" s="35"/>
      <c r="AF28" s="35"/>
      <c r="AG28" s="60" t="e">
        <f t="shared" si="5"/>
        <v>#DIV/0!</v>
      </c>
      <c r="AH28" s="134"/>
      <c r="AI28" s="180" t="e">
        <f t="shared" si="19"/>
        <v>#DIV/0!</v>
      </c>
      <c r="AJ28" s="180" t="e">
        <f t="shared" si="20"/>
        <v>#DIV/0!</v>
      </c>
      <c r="AK28" s="35"/>
      <c r="AL28" s="35"/>
      <c r="AM28" s="35"/>
      <c r="AN28" s="60" t="e">
        <f t="shared" si="6"/>
        <v>#DIV/0!</v>
      </c>
      <c r="AO28" s="134"/>
      <c r="AP28" s="180" t="e">
        <f t="shared" si="21"/>
        <v>#DIV/0!</v>
      </c>
      <c r="AQ28" s="180" t="e">
        <f t="shared" si="22"/>
        <v>#DIV/0!</v>
      </c>
      <c r="AR28" s="134"/>
      <c r="AS28" s="35"/>
      <c r="AT28" s="35"/>
      <c r="AU28" s="35"/>
      <c r="AV28" s="60" t="e">
        <f t="shared" si="7"/>
        <v>#DIV/0!</v>
      </c>
      <c r="AW28" s="134"/>
      <c r="AX28" s="180" t="e">
        <f t="shared" si="23"/>
        <v>#DIV/0!</v>
      </c>
      <c r="AY28" s="180" t="e">
        <f t="shared" si="24"/>
        <v>#DIV/0!</v>
      </c>
      <c r="AZ28" s="134"/>
      <c r="BA28" s="184">
        <f t="shared" si="8"/>
        <v>0</v>
      </c>
      <c r="BB28" s="185">
        <f t="shared" si="9"/>
        <v>0</v>
      </c>
      <c r="BC28" s="185">
        <f t="shared" si="10"/>
        <v>0</v>
      </c>
      <c r="BD28" s="186" t="e">
        <f t="shared" si="25"/>
        <v>#DIV/0!</v>
      </c>
      <c r="BE28" s="187">
        <f t="shared" si="12"/>
        <v>0</v>
      </c>
      <c r="BF28" s="188" t="e">
        <f t="shared" si="26"/>
        <v>#DIV/0!</v>
      </c>
      <c r="BG28" s="189" t="e">
        <f t="shared" si="27"/>
        <v>#DIV/0!</v>
      </c>
      <c r="BH28" s="187">
        <f t="shared" si="13"/>
        <v>0</v>
      </c>
      <c r="BI28" s="187">
        <f t="shared" si="14"/>
        <v>0</v>
      </c>
    </row>
    <row r="29" spans="1:61" ht="15.75" hidden="1">
      <c r="A29" s="264">
        <v>44089</v>
      </c>
      <c r="B29" s="44" t="s">
        <v>38</v>
      </c>
      <c r="C29" s="248"/>
      <c r="D29" s="248"/>
      <c r="E29" s="248"/>
      <c r="F29" s="250" t="e">
        <f t="shared" si="0"/>
        <v>#DIV/0!</v>
      </c>
      <c r="G29" s="134"/>
      <c r="H29" s="180" t="e">
        <f t="shared" si="1"/>
        <v>#DIV/0!</v>
      </c>
      <c r="I29" s="248"/>
      <c r="J29" s="248"/>
      <c r="K29" s="248"/>
      <c r="L29" s="250" t="e">
        <f t="shared" si="2"/>
        <v>#DIV/0!</v>
      </c>
      <c r="M29" s="134"/>
      <c r="N29" s="134"/>
      <c r="O29" s="180" t="e">
        <f t="shared" si="15"/>
        <v>#DIV/0!</v>
      </c>
      <c r="P29" s="35"/>
      <c r="Q29" s="35"/>
      <c r="R29" s="35"/>
      <c r="S29" s="60" t="e">
        <f t="shared" si="3"/>
        <v>#DIV/0!</v>
      </c>
      <c r="T29" s="134"/>
      <c r="U29" s="134"/>
      <c r="V29" s="180" t="e">
        <f t="shared" si="16"/>
        <v>#DIV/0!</v>
      </c>
      <c r="W29" s="35"/>
      <c r="X29" s="35"/>
      <c r="Y29" s="35"/>
      <c r="Z29" s="60" t="e">
        <f t="shared" si="4"/>
        <v>#DIV/0!</v>
      </c>
      <c r="AA29" s="134"/>
      <c r="AB29" s="180" t="e">
        <f t="shared" si="17"/>
        <v>#DIV/0!</v>
      </c>
      <c r="AC29" s="180" t="e">
        <f t="shared" si="18"/>
        <v>#DIV/0!</v>
      </c>
      <c r="AD29" s="35"/>
      <c r="AE29" s="35"/>
      <c r="AF29" s="35"/>
      <c r="AG29" s="60" t="e">
        <f t="shared" si="5"/>
        <v>#DIV/0!</v>
      </c>
      <c r="AH29" s="134"/>
      <c r="AI29" s="180" t="e">
        <f t="shared" si="19"/>
        <v>#DIV/0!</v>
      </c>
      <c r="AJ29" s="180" t="e">
        <f t="shared" si="20"/>
        <v>#DIV/0!</v>
      </c>
      <c r="AK29" s="35"/>
      <c r="AL29" s="35"/>
      <c r="AM29" s="35"/>
      <c r="AN29" s="60" t="e">
        <f t="shared" si="6"/>
        <v>#DIV/0!</v>
      </c>
      <c r="AO29" s="134"/>
      <c r="AP29" s="180" t="e">
        <f t="shared" si="21"/>
        <v>#DIV/0!</v>
      </c>
      <c r="AQ29" s="180" t="e">
        <f t="shared" si="22"/>
        <v>#DIV/0!</v>
      </c>
      <c r="AR29" s="134"/>
      <c r="AS29" s="35"/>
      <c r="AT29" s="35"/>
      <c r="AU29" s="35"/>
      <c r="AV29" s="60" t="e">
        <f t="shared" si="7"/>
        <v>#DIV/0!</v>
      </c>
      <c r="AW29" s="134"/>
      <c r="AX29" s="180" t="e">
        <f t="shared" si="23"/>
        <v>#DIV/0!</v>
      </c>
      <c r="AY29" s="180" t="e">
        <f t="shared" si="24"/>
        <v>#DIV/0!</v>
      </c>
      <c r="AZ29" s="134"/>
      <c r="BA29" s="184">
        <f t="shared" si="8"/>
        <v>0</v>
      </c>
      <c r="BB29" s="185">
        <f t="shared" si="9"/>
        <v>0</v>
      </c>
      <c r="BC29" s="185">
        <f t="shared" si="10"/>
        <v>0</v>
      </c>
      <c r="BD29" s="186" t="e">
        <f t="shared" si="25"/>
        <v>#DIV/0!</v>
      </c>
      <c r="BE29" s="187">
        <f t="shared" si="12"/>
        <v>0</v>
      </c>
      <c r="BF29" s="188" t="e">
        <f t="shared" si="26"/>
        <v>#DIV/0!</v>
      </c>
      <c r="BG29" s="189" t="e">
        <f t="shared" si="27"/>
        <v>#DIV/0!</v>
      </c>
      <c r="BH29" s="187">
        <f t="shared" si="13"/>
        <v>0</v>
      </c>
      <c r="BI29" s="187">
        <f t="shared" si="14"/>
        <v>0</v>
      </c>
    </row>
    <row r="30" spans="1:61" ht="15.75" hidden="1">
      <c r="A30" s="264">
        <v>44090</v>
      </c>
      <c r="B30" s="44" t="s">
        <v>39</v>
      </c>
      <c r="C30" s="248"/>
      <c r="D30" s="248"/>
      <c r="E30" s="248"/>
      <c r="F30" s="250" t="e">
        <f t="shared" si="0"/>
        <v>#DIV/0!</v>
      </c>
      <c r="G30" s="134"/>
      <c r="H30" s="180" t="e">
        <f t="shared" si="1"/>
        <v>#DIV/0!</v>
      </c>
      <c r="I30" s="248"/>
      <c r="J30" s="248"/>
      <c r="K30" s="248"/>
      <c r="L30" s="250" t="e">
        <f t="shared" si="2"/>
        <v>#DIV/0!</v>
      </c>
      <c r="M30" s="134"/>
      <c r="N30" s="134"/>
      <c r="O30" s="180" t="e">
        <f t="shared" si="15"/>
        <v>#DIV/0!</v>
      </c>
      <c r="P30" s="35"/>
      <c r="Q30" s="35"/>
      <c r="R30" s="35"/>
      <c r="S30" s="60" t="e">
        <f t="shared" si="3"/>
        <v>#DIV/0!</v>
      </c>
      <c r="T30" s="134"/>
      <c r="U30" s="134"/>
      <c r="V30" s="180" t="e">
        <f t="shared" si="16"/>
        <v>#DIV/0!</v>
      </c>
      <c r="W30" s="35"/>
      <c r="X30" s="35"/>
      <c r="Y30" s="35"/>
      <c r="Z30" s="60" t="e">
        <f t="shared" si="4"/>
        <v>#DIV/0!</v>
      </c>
      <c r="AA30" s="134"/>
      <c r="AB30" s="180" t="e">
        <f t="shared" si="17"/>
        <v>#DIV/0!</v>
      </c>
      <c r="AC30" s="180" t="e">
        <f t="shared" si="18"/>
        <v>#DIV/0!</v>
      </c>
      <c r="AD30" s="35"/>
      <c r="AE30" s="35"/>
      <c r="AF30" s="35"/>
      <c r="AG30" s="60" t="e">
        <f t="shared" si="5"/>
        <v>#DIV/0!</v>
      </c>
      <c r="AH30" s="134"/>
      <c r="AI30" s="180" t="e">
        <f t="shared" si="19"/>
        <v>#DIV/0!</v>
      </c>
      <c r="AJ30" s="180" t="e">
        <f t="shared" si="20"/>
        <v>#DIV/0!</v>
      </c>
      <c r="AK30" s="35"/>
      <c r="AL30" s="35"/>
      <c r="AM30" s="35"/>
      <c r="AN30" s="60" t="e">
        <f t="shared" si="6"/>
        <v>#DIV/0!</v>
      </c>
      <c r="AO30" s="134"/>
      <c r="AP30" s="180" t="e">
        <f t="shared" si="21"/>
        <v>#DIV/0!</v>
      </c>
      <c r="AQ30" s="180" t="e">
        <f t="shared" si="22"/>
        <v>#DIV/0!</v>
      </c>
      <c r="AR30" s="134"/>
      <c r="AS30" s="35"/>
      <c r="AT30" s="35"/>
      <c r="AU30" s="35"/>
      <c r="AV30" s="60" t="e">
        <f t="shared" si="7"/>
        <v>#DIV/0!</v>
      </c>
      <c r="AW30" s="134"/>
      <c r="AX30" s="180" t="e">
        <f t="shared" si="23"/>
        <v>#DIV/0!</v>
      </c>
      <c r="AY30" s="180" t="e">
        <f t="shared" si="24"/>
        <v>#DIV/0!</v>
      </c>
      <c r="AZ30" s="134"/>
      <c r="BA30" s="184">
        <f t="shared" si="8"/>
        <v>0</v>
      </c>
      <c r="BB30" s="185">
        <f t="shared" si="9"/>
        <v>0</v>
      </c>
      <c r="BC30" s="185">
        <f t="shared" si="10"/>
        <v>0</v>
      </c>
      <c r="BD30" s="186" t="e">
        <f t="shared" si="25"/>
        <v>#DIV/0!</v>
      </c>
      <c r="BE30" s="187">
        <f t="shared" si="12"/>
        <v>0</v>
      </c>
      <c r="BF30" s="188" t="e">
        <f t="shared" si="26"/>
        <v>#DIV/0!</v>
      </c>
      <c r="BG30" s="189" t="e">
        <f t="shared" si="27"/>
        <v>#DIV/0!</v>
      </c>
      <c r="BH30" s="187">
        <f t="shared" si="13"/>
        <v>0</v>
      </c>
      <c r="BI30" s="187">
        <f t="shared" si="14"/>
        <v>0</v>
      </c>
    </row>
    <row r="31" spans="1:61" ht="15.75" hidden="1">
      <c r="A31" s="264">
        <v>44091</v>
      </c>
      <c r="B31" s="44" t="s">
        <v>33</v>
      </c>
      <c r="C31" s="248"/>
      <c r="D31" s="248"/>
      <c r="E31" s="248"/>
      <c r="F31" s="250" t="e">
        <f t="shared" si="0"/>
        <v>#DIV/0!</v>
      </c>
      <c r="G31" s="134"/>
      <c r="H31" s="180" t="e">
        <f t="shared" si="1"/>
        <v>#DIV/0!</v>
      </c>
      <c r="I31" s="248"/>
      <c r="J31" s="248"/>
      <c r="K31" s="248"/>
      <c r="L31" s="250" t="e">
        <f t="shared" si="2"/>
        <v>#DIV/0!</v>
      </c>
      <c r="M31" s="134"/>
      <c r="N31" s="134"/>
      <c r="O31" s="180" t="e">
        <f t="shared" si="15"/>
        <v>#DIV/0!</v>
      </c>
      <c r="P31" s="35"/>
      <c r="Q31" s="35"/>
      <c r="R31" s="35"/>
      <c r="S31" s="60" t="e">
        <f t="shared" si="3"/>
        <v>#DIV/0!</v>
      </c>
      <c r="T31" s="134"/>
      <c r="U31" s="134"/>
      <c r="V31" s="180" t="e">
        <f t="shared" si="16"/>
        <v>#DIV/0!</v>
      </c>
      <c r="W31" s="35"/>
      <c r="X31" s="35"/>
      <c r="Y31" s="35"/>
      <c r="Z31" s="60" t="e">
        <f t="shared" si="4"/>
        <v>#DIV/0!</v>
      </c>
      <c r="AA31" s="134"/>
      <c r="AB31" s="180" t="e">
        <f t="shared" si="17"/>
        <v>#DIV/0!</v>
      </c>
      <c r="AC31" s="180" t="e">
        <f t="shared" si="18"/>
        <v>#DIV/0!</v>
      </c>
      <c r="AD31" s="35"/>
      <c r="AE31" s="35"/>
      <c r="AF31" s="35"/>
      <c r="AG31" s="60" t="e">
        <f t="shared" si="5"/>
        <v>#DIV/0!</v>
      </c>
      <c r="AH31" s="134"/>
      <c r="AI31" s="180" t="e">
        <f t="shared" si="19"/>
        <v>#DIV/0!</v>
      </c>
      <c r="AJ31" s="180" t="e">
        <f t="shared" si="20"/>
        <v>#DIV/0!</v>
      </c>
      <c r="AK31" s="35"/>
      <c r="AL31" s="35"/>
      <c r="AM31" s="35"/>
      <c r="AN31" s="60" t="e">
        <f t="shared" si="6"/>
        <v>#DIV/0!</v>
      </c>
      <c r="AO31" s="134"/>
      <c r="AP31" s="180" t="e">
        <f t="shared" si="21"/>
        <v>#DIV/0!</v>
      </c>
      <c r="AQ31" s="180" t="e">
        <f t="shared" si="22"/>
        <v>#DIV/0!</v>
      </c>
      <c r="AR31" s="134"/>
      <c r="AS31" s="35"/>
      <c r="AT31" s="35"/>
      <c r="AU31" s="35"/>
      <c r="AV31" s="60" t="e">
        <f t="shared" si="7"/>
        <v>#DIV/0!</v>
      </c>
      <c r="AW31" s="134"/>
      <c r="AX31" s="180" t="e">
        <f t="shared" si="23"/>
        <v>#DIV/0!</v>
      </c>
      <c r="AY31" s="180" t="e">
        <f t="shared" si="24"/>
        <v>#DIV/0!</v>
      </c>
      <c r="AZ31" s="134"/>
      <c r="BA31" s="184">
        <f t="shared" si="8"/>
        <v>0</v>
      </c>
      <c r="BB31" s="185">
        <f t="shared" si="9"/>
        <v>0</v>
      </c>
      <c r="BC31" s="185">
        <f t="shared" si="10"/>
        <v>0</v>
      </c>
      <c r="BD31" s="186" t="e">
        <f t="shared" si="25"/>
        <v>#DIV/0!</v>
      </c>
      <c r="BE31" s="187">
        <f t="shared" si="12"/>
        <v>0</v>
      </c>
      <c r="BF31" s="188" t="e">
        <f t="shared" si="26"/>
        <v>#DIV/0!</v>
      </c>
      <c r="BG31" s="189" t="e">
        <f t="shared" si="27"/>
        <v>#DIV/0!</v>
      </c>
      <c r="BH31" s="187">
        <f t="shared" si="13"/>
        <v>0</v>
      </c>
      <c r="BI31" s="187">
        <f t="shared" si="14"/>
        <v>0</v>
      </c>
    </row>
    <row r="32" spans="1:61" ht="15.75" hidden="1">
      <c r="A32" s="264">
        <v>44092</v>
      </c>
      <c r="B32" s="44" t="s">
        <v>34</v>
      </c>
      <c r="C32" s="35"/>
      <c r="D32" s="35"/>
      <c r="E32" s="35"/>
      <c r="F32" s="60" t="e">
        <f t="shared" si="0"/>
        <v>#DIV/0!</v>
      </c>
      <c r="G32" s="134"/>
      <c r="H32" s="180" t="e">
        <f t="shared" si="1"/>
        <v>#DIV/0!</v>
      </c>
      <c r="I32" s="35"/>
      <c r="J32" s="35"/>
      <c r="K32" s="35"/>
      <c r="L32" s="60" t="e">
        <f t="shared" si="2"/>
        <v>#DIV/0!</v>
      </c>
      <c r="M32" s="134"/>
      <c r="N32" s="134"/>
      <c r="O32" s="180" t="e">
        <f t="shared" si="15"/>
        <v>#DIV/0!</v>
      </c>
      <c r="P32" s="35"/>
      <c r="Q32" s="35"/>
      <c r="R32" s="35"/>
      <c r="S32" s="60" t="e">
        <f t="shared" si="3"/>
        <v>#DIV/0!</v>
      </c>
      <c r="T32" s="134"/>
      <c r="U32" s="134"/>
      <c r="V32" s="180" t="e">
        <f t="shared" si="16"/>
        <v>#DIV/0!</v>
      </c>
      <c r="W32" s="35"/>
      <c r="X32" s="35"/>
      <c r="Y32" s="35"/>
      <c r="Z32" s="60" t="e">
        <f t="shared" si="4"/>
        <v>#DIV/0!</v>
      </c>
      <c r="AA32" s="134"/>
      <c r="AB32" s="180" t="e">
        <f t="shared" si="17"/>
        <v>#DIV/0!</v>
      </c>
      <c r="AC32" s="180" t="e">
        <f t="shared" si="18"/>
        <v>#DIV/0!</v>
      </c>
      <c r="AD32" s="35"/>
      <c r="AE32" s="35"/>
      <c r="AF32" s="35"/>
      <c r="AG32" s="60" t="e">
        <f t="shared" si="5"/>
        <v>#DIV/0!</v>
      </c>
      <c r="AH32" s="134"/>
      <c r="AI32" s="180" t="e">
        <f t="shared" si="19"/>
        <v>#DIV/0!</v>
      </c>
      <c r="AJ32" s="180" t="e">
        <f t="shared" si="20"/>
        <v>#DIV/0!</v>
      </c>
      <c r="AK32" s="35"/>
      <c r="AL32" s="35"/>
      <c r="AM32" s="35"/>
      <c r="AN32" s="60" t="e">
        <f t="shared" si="6"/>
        <v>#DIV/0!</v>
      </c>
      <c r="AO32" s="134"/>
      <c r="AP32" s="180" t="e">
        <f t="shared" si="21"/>
        <v>#DIV/0!</v>
      </c>
      <c r="AQ32" s="180" t="e">
        <f t="shared" si="22"/>
        <v>#DIV/0!</v>
      </c>
      <c r="AR32" s="134"/>
      <c r="AS32" s="35"/>
      <c r="AT32" s="35"/>
      <c r="AU32" s="35"/>
      <c r="AV32" s="60" t="e">
        <f t="shared" si="7"/>
        <v>#DIV/0!</v>
      </c>
      <c r="AW32" s="134"/>
      <c r="AX32" s="180" t="e">
        <f t="shared" si="23"/>
        <v>#DIV/0!</v>
      </c>
      <c r="AY32" s="180" t="e">
        <f t="shared" si="24"/>
        <v>#DIV/0!</v>
      </c>
      <c r="AZ32" s="134"/>
      <c r="BA32" s="184">
        <f t="shared" si="8"/>
        <v>0</v>
      </c>
      <c r="BB32" s="185">
        <f t="shared" si="9"/>
        <v>0</v>
      </c>
      <c r="BC32" s="185">
        <f t="shared" si="10"/>
        <v>0</v>
      </c>
      <c r="BD32" s="186" t="e">
        <f t="shared" si="25"/>
        <v>#DIV/0!</v>
      </c>
      <c r="BE32" s="187">
        <f t="shared" si="12"/>
        <v>0</v>
      </c>
      <c r="BF32" s="188" t="e">
        <f t="shared" si="26"/>
        <v>#DIV/0!</v>
      </c>
      <c r="BG32" s="189" t="e">
        <f t="shared" si="27"/>
        <v>#DIV/0!</v>
      </c>
      <c r="BH32" s="187">
        <f t="shared" si="13"/>
        <v>0</v>
      </c>
      <c r="BI32" s="187">
        <f t="shared" si="14"/>
        <v>0</v>
      </c>
    </row>
    <row r="33" spans="1:61" ht="15.75" hidden="1">
      <c r="A33" s="264">
        <v>44093</v>
      </c>
      <c r="B33" s="44" t="s">
        <v>35</v>
      </c>
      <c r="C33" s="35"/>
      <c r="D33" s="35"/>
      <c r="E33" s="35"/>
      <c r="F33" s="60" t="e">
        <f t="shared" si="0"/>
        <v>#DIV/0!</v>
      </c>
      <c r="G33" s="134"/>
      <c r="H33" s="180" t="e">
        <f t="shared" si="1"/>
        <v>#DIV/0!</v>
      </c>
      <c r="I33" s="35"/>
      <c r="J33" s="35"/>
      <c r="K33" s="35"/>
      <c r="L33" s="60" t="e">
        <f t="shared" si="2"/>
        <v>#DIV/0!</v>
      </c>
      <c r="M33" s="134"/>
      <c r="N33" s="134"/>
      <c r="O33" s="180" t="e">
        <f t="shared" si="15"/>
        <v>#DIV/0!</v>
      </c>
      <c r="P33" s="35"/>
      <c r="Q33" s="35"/>
      <c r="R33" s="35"/>
      <c r="S33" s="60" t="e">
        <f t="shared" si="3"/>
        <v>#DIV/0!</v>
      </c>
      <c r="T33" s="134"/>
      <c r="U33" s="134"/>
      <c r="V33" s="180" t="e">
        <f t="shared" si="16"/>
        <v>#DIV/0!</v>
      </c>
      <c r="W33" s="35"/>
      <c r="X33" s="35"/>
      <c r="Y33" s="35"/>
      <c r="Z33" s="60" t="e">
        <f t="shared" si="4"/>
        <v>#DIV/0!</v>
      </c>
      <c r="AA33" s="134"/>
      <c r="AB33" s="180" t="e">
        <f t="shared" si="17"/>
        <v>#DIV/0!</v>
      </c>
      <c r="AC33" s="180" t="e">
        <f t="shared" si="18"/>
        <v>#DIV/0!</v>
      </c>
      <c r="AD33" s="35"/>
      <c r="AE33" s="35"/>
      <c r="AF33" s="35"/>
      <c r="AG33" s="60" t="e">
        <f t="shared" si="5"/>
        <v>#DIV/0!</v>
      </c>
      <c r="AH33" s="134"/>
      <c r="AI33" s="180" t="e">
        <f t="shared" si="19"/>
        <v>#DIV/0!</v>
      </c>
      <c r="AJ33" s="180" t="e">
        <f t="shared" si="20"/>
        <v>#DIV/0!</v>
      </c>
      <c r="AK33" s="35"/>
      <c r="AL33" s="35"/>
      <c r="AM33" s="35"/>
      <c r="AN33" s="60" t="e">
        <f t="shared" si="6"/>
        <v>#DIV/0!</v>
      </c>
      <c r="AO33" s="134"/>
      <c r="AP33" s="180" t="e">
        <f t="shared" si="21"/>
        <v>#DIV/0!</v>
      </c>
      <c r="AQ33" s="180" t="e">
        <f t="shared" si="22"/>
        <v>#DIV/0!</v>
      </c>
      <c r="AR33" s="134"/>
      <c r="AS33" s="35"/>
      <c r="AT33" s="35"/>
      <c r="AU33" s="35"/>
      <c r="AV33" s="60" t="e">
        <f t="shared" si="7"/>
        <v>#DIV/0!</v>
      </c>
      <c r="AW33" s="134"/>
      <c r="AX33" s="180" t="e">
        <f t="shared" si="23"/>
        <v>#DIV/0!</v>
      </c>
      <c r="AY33" s="180" t="e">
        <f t="shared" si="24"/>
        <v>#DIV/0!</v>
      </c>
      <c r="AZ33" s="134"/>
      <c r="BA33" s="184">
        <f t="shared" si="8"/>
        <v>0</v>
      </c>
      <c r="BB33" s="185">
        <f t="shared" si="9"/>
        <v>0</v>
      </c>
      <c r="BC33" s="185">
        <f t="shared" si="10"/>
        <v>0</v>
      </c>
      <c r="BD33" s="186" t="e">
        <f t="shared" si="25"/>
        <v>#DIV/0!</v>
      </c>
      <c r="BE33" s="187">
        <f t="shared" si="12"/>
        <v>0</v>
      </c>
      <c r="BF33" s="188" t="e">
        <f t="shared" si="26"/>
        <v>#DIV/0!</v>
      </c>
      <c r="BG33" s="189" t="e">
        <f t="shared" si="27"/>
        <v>#DIV/0!</v>
      </c>
      <c r="BH33" s="187">
        <f t="shared" si="13"/>
        <v>0</v>
      </c>
      <c r="BI33" s="187">
        <f t="shared" si="14"/>
        <v>0</v>
      </c>
    </row>
    <row r="34" spans="1:61" ht="15.75" hidden="1">
      <c r="A34" s="264">
        <v>44094</v>
      </c>
      <c r="B34" s="44" t="s">
        <v>36</v>
      </c>
      <c r="C34" s="35"/>
      <c r="D34" s="35"/>
      <c r="E34" s="35"/>
      <c r="F34" s="60" t="e">
        <f t="shared" si="0"/>
        <v>#DIV/0!</v>
      </c>
      <c r="G34" s="134"/>
      <c r="H34" s="180" t="e">
        <f t="shared" si="1"/>
        <v>#DIV/0!</v>
      </c>
      <c r="I34" s="35"/>
      <c r="J34" s="35"/>
      <c r="K34" s="35"/>
      <c r="L34" s="60" t="e">
        <f t="shared" si="2"/>
        <v>#DIV/0!</v>
      </c>
      <c r="M34" s="134"/>
      <c r="N34" s="134"/>
      <c r="O34" s="180" t="e">
        <f t="shared" si="15"/>
        <v>#DIV/0!</v>
      </c>
      <c r="P34" s="35"/>
      <c r="Q34" s="35"/>
      <c r="R34" s="35"/>
      <c r="S34" s="60" t="e">
        <f t="shared" si="3"/>
        <v>#DIV/0!</v>
      </c>
      <c r="T34" s="134"/>
      <c r="U34" s="134"/>
      <c r="V34" s="180" t="e">
        <f t="shared" si="16"/>
        <v>#DIV/0!</v>
      </c>
      <c r="W34" s="35"/>
      <c r="X34" s="35"/>
      <c r="Y34" s="35"/>
      <c r="Z34" s="60" t="e">
        <f t="shared" si="4"/>
        <v>#DIV/0!</v>
      </c>
      <c r="AA34" s="134"/>
      <c r="AB34" s="180" t="e">
        <f t="shared" si="17"/>
        <v>#DIV/0!</v>
      </c>
      <c r="AC34" s="180" t="e">
        <f t="shared" si="18"/>
        <v>#DIV/0!</v>
      </c>
      <c r="AD34" s="35"/>
      <c r="AE34" s="35"/>
      <c r="AF34" s="35"/>
      <c r="AG34" s="60" t="e">
        <f t="shared" si="5"/>
        <v>#DIV/0!</v>
      </c>
      <c r="AH34" s="134"/>
      <c r="AI34" s="180" t="e">
        <f t="shared" si="19"/>
        <v>#DIV/0!</v>
      </c>
      <c r="AJ34" s="180" t="e">
        <f t="shared" si="20"/>
        <v>#DIV/0!</v>
      </c>
      <c r="AK34" s="35"/>
      <c r="AL34" s="35"/>
      <c r="AM34" s="35"/>
      <c r="AN34" s="60" t="e">
        <f t="shared" si="6"/>
        <v>#DIV/0!</v>
      </c>
      <c r="AO34" s="134"/>
      <c r="AP34" s="180" t="e">
        <f t="shared" si="21"/>
        <v>#DIV/0!</v>
      </c>
      <c r="AQ34" s="180" t="e">
        <f t="shared" si="22"/>
        <v>#DIV/0!</v>
      </c>
      <c r="AR34" s="134"/>
      <c r="AS34" s="35"/>
      <c r="AT34" s="35"/>
      <c r="AU34" s="35"/>
      <c r="AV34" s="60" t="e">
        <f t="shared" si="7"/>
        <v>#DIV/0!</v>
      </c>
      <c r="AW34" s="134"/>
      <c r="AX34" s="180" t="e">
        <f t="shared" si="23"/>
        <v>#DIV/0!</v>
      </c>
      <c r="AY34" s="180" t="e">
        <f t="shared" si="24"/>
        <v>#DIV/0!</v>
      </c>
      <c r="AZ34" s="134"/>
      <c r="BA34" s="184">
        <f t="shared" si="8"/>
        <v>0</v>
      </c>
      <c r="BB34" s="185">
        <f t="shared" si="9"/>
        <v>0</v>
      </c>
      <c r="BC34" s="185">
        <f t="shared" si="10"/>
        <v>0</v>
      </c>
      <c r="BD34" s="186" t="e">
        <f t="shared" si="25"/>
        <v>#DIV/0!</v>
      </c>
      <c r="BE34" s="187">
        <f t="shared" si="12"/>
        <v>0</v>
      </c>
      <c r="BF34" s="188" t="e">
        <f t="shared" si="26"/>
        <v>#DIV/0!</v>
      </c>
      <c r="BG34" s="189" t="e">
        <f t="shared" si="27"/>
        <v>#DIV/0!</v>
      </c>
      <c r="BH34" s="187">
        <f t="shared" si="13"/>
        <v>0</v>
      </c>
      <c r="BI34" s="187">
        <f t="shared" si="14"/>
        <v>0</v>
      </c>
    </row>
    <row r="35" spans="1:61" ht="15.75" hidden="1">
      <c r="A35" s="264">
        <v>44095</v>
      </c>
      <c r="B35" s="44" t="s">
        <v>37</v>
      </c>
      <c r="C35" s="35"/>
      <c r="D35" s="35"/>
      <c r="E35" s="35"/>
      <c r="F35" s="60" t="e">
        <f t="shared" si="0"/>
        <v>#DIV/0!</v>
      </c>
      <c r="G35" s="134"/>
      <c r="H35" s="180" t="e">
        <f t="shared" si="1"/>
        <v>#DIV/0!</v>
      </c>
      <c r="I35" s="35"/>
      <c r="J35" s="35"/>
      <c r="K35" s="35"/>
      <c r="L35" s="60" t="e">
        <f t="shared" si="2"/>
        <v>#DIV/0!</v>
      </c>
      <c r="M35" s="134"/>
      <c r="N35" s="134"/>
      <c r="O35" s="180" t="e">
        <f t="shared" si="15"/>
        <v>#DIV/0!</v>
      </c>
      <c r="P35" s="35"/>
      <c r="Q35" s="35"/>
      <c r="R35" s="35"/>
      <c r="S35" s="60" t="e">
        <f t="shared" si="3"/>
        <v>#DIV/0!</v>
      </c>
      <c r="T35" s="134"/>
      <c r="U35" s="134"/>
      <c r="V35" s="180" t="e">
        <f t="shared" si="16"/>
        <v>#DIV/0!</v>
      </c>
      <c r="W35" s="35"/>
      <c r="X35" s="35"/>
      <c r="Y35" s="35"/>
      <c r="Z35" s="60" t="e">
        <f t="shared" si="4"/>
        <v>#DIV/0!</v>
      </c>
      <c r="AA35" s="134"/>
      <c r="AB35" s="180" t="e">
        <f t="shared" si="17"/>
        <v>#DIV/0!</v>
      </c>
      <c r="AC35" s="180" t="e">
        <f t="shared" si="18"/>
        <v>#DIV/0!</v>
      </c>
      <c r="AD35" s="35"/>
      <c r="AE35" s="35"/>
      <c r="AF35" s="35"/>
      <c r="AG35" s="60" t="e">
        <f t="shared" si="5"/>
        <v>#DIV/0!</v>
      </c>
      <c r="AH35" s="134"/>
      <c r="AI35" s="180" t="e">
        <f t="shared" si="19"/>
        <v>#DIV/0!</v>
      </c>
      <c r="AJ35" s="180" t="e">
        <f t="shared" si="20"/>
        <v>#DIV/0!</v>
      </c>
      <c r="AK35" s="35"/>
      <c r="AL35" s="35"/>
      <c r="AM35" s="35"/>
      <c r="AN35" s="60" t="e">
        <f t="shared" si="6"/>
        <v>#DIV/0!</v>
      </c>
      <c r="AO35" s="134"/>
      <c r="AP35" s="180" t="e">
        <f t="shared" si="21"/>
        <v>#DIV/0!</v>
      </c>
      <c r="AQ35" s="180" t="e">
        <f t="shared" si="22"/>
        <v>#DIV/0!</v>
      </c>
      <c r="AR35" s="134"/>
      <c r="AS35" s="35"/>
      <c r="AT35" s="35"/>
      <c r="AU35" s="35"/>
      <c r="AV35" s="60" t="e">
        <f t="shared" si="7"/>
        <v>#DIV/0!</v>
      </c>
      <c r="AW35" s="134"/>
      <c r="AX35" s="180" t="e">
        <f t="shared" si="23"/>
        <v>#DIV/0!</v>
      </c>
      <c r="AY35" s="180" t="e">
        <f t="shared" si="24"/>
        <v>#DIV/0!</v>
      </c>
      <c r="AZ35" s="134"/>
      <c r="BA35" s="184">
        <f t="shared" si="8"/>
        <v>0</v>
      </c>
      <c r="BB35" s="185">
        <f t="shared" si="9"/>
        <v>0</v>
      </c>
      <c r="BC35" s="185">
        <f t="shared" si="10"/>
        <v>0</v>
      </c>
      <c r="BD35" s="186" t="e">
        <f t="shared" si="25"/>
        <v>#DIV/0!</v>
      </c>
      <c r="BE35" s="187">
        <f t="shared" si="12"/>
        <v>0</v>
      </c>
      <c r="BF35" s="188" t="e">
        <f t="shared" si="26"/>
        <v>#DIV/0!</v>
      </c>
      <c r="BG35" s="189" t="e">
        <f t="shared" si="27"/>
        <v>#DIV/0!</v>
      </c>
      <c r="BH35" s="187">
        <f t="shared" si="13"/>
        <v>0</v>
      </c>
      <c r="BI35" s="187">
        <f t="shared" si="14"/>
        <v>0</v>
      </c>
    </row>
    <row r="36" spans="1:61" ht="15.75" hidden="1">
      <c r="A36" s="264">
        <v>44096</v>
      </c>
      <c r="B36" s="44" t="s">
        <v>38</v>
      </c>
      <c r="C36" s="35"/>
      <c r="D36" s="35"/>
      <c r="E36" s="35"/>
      <c r="F36" s="60" t="e">
        <f t="shared" si="0"/>
        <v>#DIV/0!</v>
      </c>
      <c r="G36" s="134"/>
      <c r="H36" s="180" t="e">
        <f t="shared" si="1"/>
        <v>#DIV/0!</v>
      </c>
      <c r="I36" s="35"/>
      <c r="J36" s="35"/>
      <c r="K36" s="35"/>
      <c r="L36" s="60" t="e">
        <f t="shared" si="2"/>
        <v>#DIV/0!</v>
      </c>
      <c r="M36" s="134"/>
      <c r="N36" s="134"/>
      <c r="O36" s="180" t="e">
        <f t="shared" si="15"/>
        <v>#DIV/0!</v>
      </c>
      <c r="P36" s="35"/>
      <c r="Q36" s="35"/>
      <c r="R36" s="35"/>
      <c r="S36" s="60" t="e">
        <f t="shared" si="3"/>
        <v>#DIV/0!</v>
      </c>
      <c r="T36" s="134"/>
      <c r="U36" s="134"/>
      <c r="V36" s="180" t="e">
        <f t="shared" si="16"/>
        <v>#DIV/0!</v>
      </c>
      <c r="W36" s="35"/>
      <c r="X36" s="35"/>
      <c r="Y36" s="35"/>
      <c r="Z36" s="60" t="e">
        <f t="shared" si="4"/>
        <v>#DIV/0!</v>
      </c>
      <c r="AA36" s="134"/>
      <c r="AB36" s="180" t="e">
        <f t="shared" si="17"/>
        <v>#DIV/0!</v>
      </c>
      <c r="AC36" s="180" t="e">
        <f t="shared" si="18"/>
        <v>#DIV/0!</v>
      </c>
      <c r="AD36" s="35"/>
      <c r="AE36" s="35"/>
      <c r="AF36" s="35"/>
      <c r="AG36" s="60" t="e">
        <f t="shared" si="5"/>
        <v>#DIV/0!</v>
      </c>
      <c r="AH36" s="134"/>
      <c r="AI36" s="180" t="e">
        <f t="shared" si="19"/>
        <v>#DIV/0!</v>
      </c>
      <c r="AJ36" s="180" t="e">
        <f t="shared" si="20"/>
        <v>#DIV/0!</v>
      </c>
      <c r="AK36" s="35"/>
      <c r="AL36" s="35"/>
      <c r="AM36" s="35"/>
      <c r="AN36" s="60" t="e">
        <f t="shared" si="6"/>
        <v>#DIV/0!</v>
      </c>
      <c r="AO36" s="134"/>
      <c r="AP36" s="180" t="e">
        <f t="shared" si="21"/>
        <v>#DIV/0!</v>
      </c>
      <c r="AQ36" s="180" t="e">
        <f t="shared" si="22"/>
        <v>#DIV/0!</v>
      </c>
      <c r="AR36" s="134"/>
      <c r="AS36" s="35"/>
      <c r="AT36" s="35"/>
      <c r="AU36" s="35"/>
      <c r="AV36" s="60" t="e">
        <f t="shared" si="7"/>
        <v>#DIV/0!</v>
      </c>
      <c r="AW36" s="134"/>
      <c r="AX36" s="180" t="e">
        <f t="shared" si="23"/>
        <v>#DIV/0!</v>
      </c>
      <c r="AY36" s="180" t="e">
        <f t="shared" si="24"/>
        <v>#DIV/0!</v>
      </c>
      <c r="AZ36" s="134"/>
      <c r="BA36" s="184">
        <f t="shared" si="8"/>
        <v>0</v>
      </c>
      <c r="BB36" s="185">
        <f t="shared" si="9"/>
        <v>0</v>
      </c>
      <c r="BC36" s="185">
        <f t="shared" si="10"/>
        <v>0</v>
      </c>
      <c r="BD36" s="186" t="e">
        <f t="shared" si="25"/>
        <v>#DIV/0!</v>
      </c>
      <c r="BE36" s="187">
        <f t="shared" si="12"/>
        <v>0</v>
      </c>
      <c r="BF36" s="188" t="e">
        <f t="shared" si="26"/>
        <v>#DIV/0!</v>
      </c>
      <c r="BG36" s="189" t="e">
        <f t="shared" si="27"/>
        <v>#DIV/0!</v>
      </c>
      <c r="BH36" s="187">
        <f t="shared" si="13"/>
        <v>0</v>
      </c>
      <c r="BI36" s="187">
        <f t="shared" si="14"/>
        <v>0</v>
      </c>
    </row>
    <row r="37" spans="1:61" ht="15.75" hidden="1">
      <c r="A37" s="264">
        <v>44097</v>
      </c>
      <c r="B37" s="44" t="s">
        <v>39</v>
      </c>
      <c r="C37" s="35"/>
      <c r="D37" s="35"/>
      <c r="E37" s="35"/>
      <c r="F37" s="60" t="e">
        <f t="shared" si="0"/>
        <v>#DIV/0!</v>
      </c>
      <c r="G37" s="134"/>
      <c r="H37" s="180" t="e">
        <f t="shared" si="1"/>
        <v>#DIV/0!</v>
      </c>
      <c r="I37" s="35"/>
      <c r="J37" s="35"/>
      <c r="K37" s="35"/>
      <c r="L37" s="60" t="e">
        <f t="shared" si="2"/>
        <v>#DIV/0!</v>
      </c>
      <c r="M37" s="134"/>
      <c r="N37" s="134"/>
      <c r="O37" s="180" t="e">
        <f t="shared" si="15"/>
        <v>#DIV/0!</v>
      </c>
      <c r="P37" s="35"/>
      <c r="Q37" s="35"/>
      <c r="R37" s="35"/>
      <c r="S37" s="60" t="e">
        <f t="shared" si="3"/>
        <v>#DIV/0!</v>
      </c>
      <c r="T37" s="134"/>
      <c r="U37" s="134"/>
      <c r="V37" s="180" t="e">
        <f t="shared" si="16"/>
        <v>#DIV/0!</v>
      </c>
      <c r="W37" s="35"/>
      <c r="X37" s="35"/>
      <c r="Y37" s="35"/>
      <c r="Z37" s="60" t="e">
        <f t="shared" si="4"/>
        <v>#DIV/0!</v>
      </c>
      <c r="AA37" s="134"/>
      <c r="AB37" s="180" t="e">
        <f t="shared" si="17"/>
        <v>#DIV/0!</v>
      </c>
      <c r="AC37" s="180" t="e">
        <f t="shared" si="18"/>
        <v>#DIV/0!</v>
      </c>
      <c r="AD37" s="35"/>
      <c r="AE37" s="35"/>
      <c r="AF37" s="35"/>
      <c r="AG37" s="60" t="e">
        <f t="shared" si="5"/>
        <v>#DIV/0!</v>
      </c>
      <c r="AH37" s="134"/>
      <c r="AI37" s="180" t="e">
        <f t="shared" si="19"/>
        <v>#DIV/0!</v>
      </c>
      <c r="AJ37" s="180" t="e">
        <f t="shared" si="20"/>
        <v>#DIV/0!</v>
      </c>
      <c r="AK37" s="35"/>
      <c r="AL37" s="35"/>
      <c r="AM37" s="35"/>
      <c r="AN37" s="60" t="e">
        <f t="shared" si="6"/>
        <v>#DIV/0!</v>
      </c>
      <c r="AO37" s="134"/>
      <c r="AP37" s="180" t="e">
        <f t="shared" si="21"/>
        <v>#DIV/0!</v>
      </c>
      <c r="AQ37" s="180" t="e">
        <f t="shared" si="22"/>
        <v>#DIV/0!</v>
      </c>
      <c r="AR37" s="134"/>
      <c r="AS37" s="35"/>
      <c r="AT37" s="35"/>
      <c r="AU37" s="35"/>
      <c r="AV37" s="60" t="e">
        <f t="shared" si="7"/>
        <v>#DIV/0!</v>
      </c>
      <c r="AW37" s="134"/>
      <c r="AX37" s="180" t="e">
        <f t="shared" si="23"/>
        <v>#DIV/0!</v>
      </c>
      <c r="AY37" s="180" t="e">
        <f t="shared" si="24"/>
        <v>#DIV/0!</v>
      </c>
      <c r="AZ37" s="134"/>
      <c r="BA37" s="184">
        <f t="shared" si="8"/>
        <v>0</v>
      </c>
      <c r="BB37" s="185">
        <f t="shared" si="9"/>
        <v>0</v>
      </c>
      <c r="BC37" s="185">
        <f t="shared" si="10"/>
        <v>0</v>
      </c>
      <c r="BD37" s="186" t="e">
        <f t="shared" si="25"/>
        <v>#DIV/0!</v>
      </c>
      <c r="BE37" s="187">
        <f t="shared" si="12"/>
        <v>0</v>
      </c>
      <c r="BF37" s="188" t="e">
        <f t="shared" si="26"/>
        <v>#DIV/0!</v>
      </c>
      <c r="BG37" s="189" t="e">
        <f t="shared" si="27"/>
        <v>#DIV/0!</v>
      </c>
      <c r="BH37" s="187">
        <f t="shared" si="13"/>
        <v>0</v>
      </c>
      <c r="BI37" s="187">
        <f t="shared" si="14"/>
        <v>0</v>
      </c>
    </row>
    <row r="38" spans="1:61" ht="15.75" hidden="1">
      <c r="A38" s="264">
        <v>44098</v>
      </c>
      <c r="B38" s="44" t="s">
        <v>33</v>
      </c>
      <c r="C38" s="35"/>
      <c r="D38" s="35"/>
      <c r="E38" s="35"/>
      <c r="F38" s="60" t="e">
        <f t="shared" si="0"/>
        <v>#DIV/0!</v>
      </c>
      <c r="G38" s="134"/>
      <c r="H38" s="180" t="e">
        <f t="shared" si="1"/>
        <v>#DIV/0!</v>
      </c>
      <c r="I38" s="35"/>
      <c r="J38" s="35"/>
      <c r="K38" s="35"/>
      <c r="L38" s="60" t="e">
        <f t="shared" si="2"/>
        <v>#DIV/0!</v>
      </c>
      <c r="M38" s="134"/>
      <c r="N38" s="134"/>
      <c r="O38" s="180" t="e">
        <f t="shared" si="15"/>
        <v>#DIV/0!</v>
      </c>
      <c r="P38" s="35"/>
      <c r="Q38" s="35"/>
      <c r="R38" s="35"/>
      <c r="S38" s="60" t="e">
        <f t="shared" si="3"/>
        <v>#DIV/0!</v>
      </c>
      <c r="T38" s="134"/>
      <c r="U38" s="134"/>
      <c r="V38" s="180" t="e">
        <f t="shared" si="16"/>
        <v>#DIV/0!</v>
      </c>
      <c r="W38" s="35"/>
      <c r="X38" s="35"/>
      <c r="Y38" s="35"/>
      <c r="Z38" s="60" t="e">
        <f t="shared" si="4"/>
        <v>#DIV/0!</v>
      </c>
      <c r="AA38" s="134"/>
      <c r="AB38" s="180" t="e">
        <f t="shared" si="17"/>
        <v>#DIV/0!</v>
      </c>
      <c r="AC38" s="180" t="e">
        <f t="shared" si="18"/>
        <v>#DIV/0!</v>
      </c>
      <c r="AD38" s="35"/>
      <c r="AE38" s="35"/>
      <c r="AF38" s="35"/>
      <c r="AG38" s="60" t="e">
        <f t="shared" si="5"/>
        <v>#DIV/0!</v>
      </c>
      <c r="AH38" s="134"/>
      <c r="AI38" s="180" t="e">
        <f t="shared" si="19"/>
        <v>#DIV/0!</v>
      </c>
      <c r="AJ38" s="180" t="e">
        <f t="shared" si="20"/>
        <v>#DIV/0!</v>
      </c>
      <c r="AK38" s="35"/>
      <c r="AL38" s="35"/>
      <c r="AM38" s="35"/>
      <c r="AN38" s="60" t="e">
        <f t="shared" si="6"/>
        <v>#DIV/0!</v>
      </c>
      <c r="AO38" s="134"/>
      <c r="AP38" s="180" t="e">
        <f t="shared" si="21"/>
        <v>#DIV/0!</v>
      </c>
      <c r="AQ38" s="180" t="e">
        <f t="shared" si="22"/>
        <v>#DIV/0!</v>
      </c>
      <c r="AR38" s="134"/>
      <c r="AS38" s="35"/>
      <c r="AT38" s="35"/>
      <c r="AU38" s="35"/>
      <c r="AV38" s="60" t="e">
        <f t="shared" si="7"/>
        <v>#DIV/0!</v>
      </c>
      <c r="AW38" s="134"/>
      <c r="AX38" s="180" t="e">
        <f t="shared" si="23"/>
        <v>#DIV/0!</v>
      </c>
      <c r="AY38" s="180" t="e">
        <f t="shared" si="24"/>
        <v>#DIV/0!</v>
      </c>
      <c r="AZ38" s="134"/>
      <c r="BA38" s="184">
        <f t="shared" si="8"/>
        <v>0</v>
      </c>
      <c r="BB38" s="185">
        <f t="shared" si="9"/>
        <v>0</v>
      </c>
      <c r="BC38" s="185">
        <f t="shared" si="10"/>
        <v>0</v>
      </c>
      <c r="BD38" s="186" t="e">
        <f t="shared" si="25"/>
        <v>#DIV/0!</v>
      </c>
      <c r="BE38" s="187">
        <f t="shared" si="12"/>
        <v>0</v>
      </c>
      <c r="BF38" s="188" t="e">
        <f t="shared" si="26"/>
        <v>#DIV/0!</v>
      </c>
      <c r="BG38" s="189" t="e">
        <f t="shared" si="27"/>
        <v>#DIV/0!</v>
      </c>
      <c r="BH38" s="187">
        <f t="shared" si="13"/>
        <v>0</v>
      </c>
      <c r="BI38" s="187">
        <f t="shared" si="14"/>
        <v>0</v>
      </c>
    </row>
    <row r="39" spans="1:61" ht="15.75" hidden="1">
      <c r="A39" s="264">
        <v>44099</v>
      </c>
      <c r="B39" s="44" t="s">
        <v>34</v>
      </c>
      <c r="C39" s="35"/>
      <c r="D39" s="35"/>
      <c r="E39" s="35"/>
      <c r="F39" s="60" t="e">
        <f t="shared" si="0"/>
        <v>#DIV/0!</v>
      </c>
      <c r="G39" s="134"/>
      <c r="H39" s="180" t="e">
        <f t="shared" si="1"/>
        <v>#DIV/0!</v>
      </c>
      <c r="I39" s="35"/>
      <c r="J39" s="35"/>
      <c r="K39" s="35"/>
      <c r="L39" s="60" t="e">
        <f t="shared" si="2"/>
        <v>#DIV/0!</v>
      </c>
      <c r="M39" s="134"/>
      <c r="N39" s="134"/>
      <c r="O39" s="180" t="e">
        <f t="shared" si="15"/>
        <v>#DIV/0!</v>
      </c>
      <c r="P39" s="35"/>
      <c r="Q39" s="35"/>
      <c r="R39" s="35"/>
      <c r="S39" s="60" t="e">
        <f t="shared" si="3"/>
        <v>#DIV/0!</v>
      </c>
      <c r="T39" s="134"/>
      <c r="U39" s="134"/>
      <c r="V39" s="180" t="e">
        <f t="shared" si="16"/>
        <v>#DIV/0!</v>
      </c>
      <c r="W39" s="35"/>
      <c r="X39" s="35"/>
      <c r="Y39" s="35"/>
      <c r="Z39" s="60" t="e">
        <f t="shared" si="4"/>
        <v>#DIV/0!</v>
      </c>
      <c r="AA39" s="134"/>
      <c r="AB39" s="180" t="e">
        <f t="shared" si="17"/>
        <v>#DIV/0!</v>
      </c>
      <c r="AC39" s="180" t="e">
        <f t="shared" si="18"/>
        <v>#DIV/0!</v>
      </c>
      <c r="AD39" s="35"/>
      <c r="AE39" s="35"/>
      <c r="AF39" s="35"/>
      <c r="AG39" s="60" t="e">
        <f t="shared" si="5"/>
        <v>#DIV/0!</v>
      </c>
      <c r="AH39" s="134"/>
      <c r="AI39" s="180" t="e">
        <f t="shared" si="19"/>
        <v>#DIV/0!</v>
      </c>
      <c r="AJ39" s="180" t="e">
        <f t="shared" si="20"/>
        <v>#DIV/0!</v>
      </c>
      <c r="AK39" s="35"/>
      <c r="AL39" s="35"/>
      <c r="AM39" s="35"/>
      <c r="AN39" s="60" t="e">
        <f t="shared" si="6"/>
        <v>#DIV/0!</v>
      </c>
      <c r="AO39" s="134"/>
      <c r="AP39" s="180" t="e">
        <f t="shared" si="21"/>
        <v>#DIV/0!</v>
      </c>
      <c r="AQ39" s="180" t="e">
        <f t="shared" si="22"/>
        <v>#DIV/0!</v>
      </c>
      <c r="AR39" s="134"/>
      <c r="AS39" s="35"/>
      <c r="AT39" s="35"/>
      <c r="AU39" s="35"/>
      <c r="AV39" s="60" t="e">
        <f t="shared" si="7"/>
        <v>#DIV/0!</v>
      </c>
      <c r="AW39" s="134"/>
      <c r="AX39" s="180" t="e">
        <f t="shared" si="23"/>
        <v>#DIV/0!</v>
      </c>
      <c r="AY39" s="180" t="e">
        <f t="shared" si="24"/>
        <v>#DIV/0!</v>
      </c>
      <c r="AZ39" s="134"/>
      <c r="BA39" s="184">
        <f t="shared" si="8"/>
        <v>0</v>
      </c>
      <c r="BB39" s="185">
        <f t="shared" si="9"/>
        <v>0</v>
      </c>
      <c r="BC39" s="185">
        <f t="shared" si="10"/>
        <v>0</v>
      </c>
      <c r="BD39" s="186" t="e">
        <f t="shared" si="25"/>
        <v>#DIV/0!</v>
      </c>
      <c r="BE39" s="187">
        <f t="shared" si="12"/>
        <v>0</v>
      </c>
      <c r="BF39" s="188" t="e">
        <f t="shared" si="26"/>
        <v>#DIV/0!</v>
      </c>
      <c r="BG39" s="189" t="e">
        <f t="shared" si="27"/>
        <v>#DIV/0!</v>
      </c>
      <c r="BH39" s="187">
        <f t="shared" si="13"/>
        <v>0</v>
      </c>
      <c r="BI39" s="187">
        <f t="shared" si="14"/>
        <v>0</v>
      </c>
    </row>
    <row r="40" spans="1:61" ht="15.75" hidden="1">
      <c r="A40" s="264">
        <v>44100</v>
      </c>
      <c r="B40" s="44" t="s">
        <v>35</v>
      </c>
      <c r="C40" s="35"/>
      <c r="D40" s="35"/>
      <c r="E40" s="35"/>
      <c r="F40" s="60" t="e">
        <f t="shared" si="0"/>
        <v>#DIV/0!</v>
      </c>
      <c r="G40" s="134"/>
      <c r="H40" s="180" t="e">
        <f t="shared" si="1"/>
        <v>#DIV/0!</v>
      </c>
      <c r="I40" s="35"/>
      <c r="J40" s="35"/>
      <c r="K40" s="35"/>
      <c r="L40" s="60" t="e">
        <f t="shared" si="2"/>
        <v>#DIV/0!</v>
      </c>
      <c r="M40" s="134"/>
      <c r="N40" s="134"/>
      <c r="O40" s="180" t="e">
        <f t="shared" si="15"/>
        <v>#DIV/0!</v>
      </c>
      <c r="P40" s="35"/>
      <c r="Q40" s="35"/>
      <c r="R40" s="35"/>
      <c r="S40" s="60" t="e">
        <f t="shared" si="3"/>
        <v>#DIV/0!</v>
      </c>
      <c r="T40" s="134"/>
      <c r="U40" s="134"/>
      <c r="V40" s="180" t="e">
        <f t="shared" si="16"/>
        <v>#DIV/0!</v>
      </c>
      <c r="W40" s="35"/>
      <c r="X40" s="35"/>
      <c r="Y40" s="35"/>
      <c r="Z40" s="60" t="e">
        <f t="shared" si="4"/>
        <v>#DIV/0!</v>
      </c>
      <c r="AA40" s="134"/>
      <c r="AB40" s="180" t="e">
        <f t="shared" si="17"/>
        <v>#DIV/0!</v>
      </c>
      <c r="AC40" s="180" t="e">
        <f t="shared" si="18"/>
        <v>#DIV/0!</v>
      </c>
      <c r="AD40" s="35"/>
      <c r="AE40" s="35"/>
      <c r="AF40" s="35"/>
      <c r="AG40" s="60" t="e">
        <f t="shared" si="5"/>
        <v>#DIV/0!</v>
      </c>
      <c r="AH40" s="134"/>
      <c r="AI40" s="180" t="e">
        <f t="shared" si="19"/>
        <v>#DIV/0!</v>
      </c>
      <c r="AJ40" s="180" t="e">
        <f t="shared" si="20"/>
        <v>#DIV/0!</v>
      </c>
      <c r="AK40" s="35"/>
      <c r="AL40" s="35"/>
      <c r="AM40" s="35"/>
      <c r="AN40" s="60" t="e">
        <f t="shared" si="6"/>
        <v>#DIV/0!</v>
      </c>
      <c r="AO40" s="134"/>
      <c r="AP40" s="180" t="e">
        <f t="shared" si="21"/>
        <v>#DIV/0!</v>
      </c>
      <c r="AQ40" s="180" t="e">
        <f t="shared" si="22"/>
        <v>#DIV/0!</v>
      </c>
      <c r="AR40" s="134"/>
      <c r="AS40" s="35"/>
      <c r="AT40" s="35"/>
      <c r="AU40" s="35"/>
      <c r="AV40" s="60" t="e">
        <f t="shared" si="7"/>
        <v>#DIV/0!</v>
      </c>
      <c r="AW40" s="134"/>
      <c r="AX40" s="180" t="e">
        <f t="shared" si="23"/>
        <v>#DIV/0!</v>
      </c>
      <c r="AY40" s="180" t="e">
        <f t="shared" si="24"/>
        <v>#DIV/0!</v>
      </c>
      <c r="AZ40" s="134"/>
      <c r="BA40" s="184">
        <f t="shared" si="8"/>
        <v>0</v>
      </c>
      <c r="BB40" s="185">
        <f t="shared" si="9"/>
        <v>0</v>
      </c>
      <c r="BC40" s="185">
        <f t="shared" si="10"/>
        <v>0</v>
      </c>
      <c r="BD40" s="186" t="e">
        <f t="shared" si="25"/>
        <v>#DIV/0!</v>
      </c>
      <c r="BE40" s="187">
        <f t="shared" si="12"/>
        <v>0</v>
      </c>
      <c r="BF40" s="188" t="e">
        <f t="shared" si="26"/>
        <v>#DIV/0!</v>
      </c>
      <c r="BG40" s="189" t="e">
        <f t="shared" si="27"/>
        <v>#DIV/0!</v>
      </c>
      <c r="BH40" s="187">
        <f t="shared" si="13"/>
        <v>0</v>
      </c>
      <c r="BI40" s="187">
        <f t="shared" si="14"/>
        <v>0</v>
      </c>
    </row>
    <row r="41" spans="1:61" ht="15.75" hidden="1">
      <c r="A41" s="264">
        <v>44101</v>
      </c>
      <c r="B41" s="44" t="s">
        <v>36</v>
      </c>
      <c r="C41" s="35"/>
      <c r="D41" s="35"/>
      <c r="E41" s="35"/>
      <c r="F41" s="60" t="e">
        <f t="shared" si="0"/>
        <v>#DIV/0!</v>
      </c>
      <c r="G41" s="134"/>
      <c r="H41" s="180" t="e">
        <f t="shared" ref="H41:H72" si="28">G41/C41*1000</f>
        <v>#DIV/0!</v>
      </c>
      <c r="I41" s="35"/>
      <c r="J41" s="35"/>
      <c r="K41" s="35"/>
      <c r="L41" s="60" t="e">
        <f t="shared" si="2"/>
        <v>#DIV/0!</v>
      </c>
      <c r="M41" s="134"/>
      <c r="N41" s="134"/>
      <c r="O41" s="180" t="e">
        <f t="shared" si="15"/>
        <v>#DIV/0!</v>
      </c>
      <c r="P41" s="35"/>
      <c r="Q41" s="35"/>
      <c r="R41" s="35"/>
      <c r="S41" s="60" t="e">
        <f t="shared" si="3"/>
        <v>#DIV/0!</v>
      </c>
      <c r="T41" s="134"/>
      <c r="U41" s="134"/>
      <c r="V41" s="180" t="e">
        <f t="shared" si="16"/>
        <v>#DIV/0!</v>
      </c>
      <c r="W41" s="35"/>
      <c r="X41" s="35"/>
      <c r="Y41" s="35"/>
      <c r="Z41" s="60" t="e">
        <f t="shared" si="4"/>
        <v>#DIV/0!</v>
      </c>
      <c r="AA41" s="134"/>
      <c r="AB41" s="180" t="e">
        <f t="shared" si="17"/>
        <v>#DIV/0!</v>
      </c>
      <c r="AC41" s="180" t="e">
        <f t="shared" si="18"/>
        <v>#DIV/0!</v>
      </c>
      <c r="AD41" s="35"/>
      <c r="AE41" s="35"/>
      <c r="AF41" s="35"/>
      <c r="AG41" s="60" t="e">
        <f t="shared" si="5"/>
        <v>#DIV/0!</v>
      </c>
      <c r="AH41" s="134"/>
      <c r="AI41" s="180" t="e">
        <f t="shared" si="19"/>
        <v>#DIV/0!</v>
      </c>
      <c r="AJ41" s="180" t="e">
        <f t="shared" si="20"/>
        <v>#DIV/0!</v>
      </c>
      <c r="AK41" s="35"/>
      <c r="AL41" s="35"/>
      <c r="AM41" s="35"/>
      <c r="AN41" s="60" t="e">
        <f t="shared" si="6"/>
        <v>#DIV/0!</v>
      </c>
      <c r="AO41" s="134"/>
      <c r="AP41" s="180" t="e">
        <f t="shared" si="21"/>
        <v>#DIV/0!</v>
      </c>
      <c r="AQ41" s="180" t="e">
        <f t="shared" si="22"/>
        <v>#DIV/0!</v>
      </c>
      <c r="AR41" s="134"/>
      <c r="AS41" s="35"/>
      <c r="AT41" s="35"/>
      <c r="AU41" s="35"/>
      <c r="AV41" s="60" t="e">
        <f t="shared" si="7"/>
        <v>#DIV/0!</v>
      </c>
      <c r="AW41" s="134"/>
      <c r="AX41" s="180" t="e">
        <f t="shared" si="23"/>
        <v>#DIV/0!</v>
      </c>
      <c r="AY41" s="180" t="e">
        <f t="shared" si="24"/>
        <v>#DIV/0!</v>
      </c>
      <c r="AZ41" s="134"/>
      <c r="BA41" s="184">
        <f t="shared" ref="BA41:BA72" si="29">SUMIF($C$6:$AZ$6,$BA$6,C41:AZ41)</f>
        <v>0</v>
      </c>
      <c r="BB41" s="185">
        <f t="shared" ref="BB41:BB72" si="30">SUMIF($C$6:$AZ$6,$BB$6,C41:AZ41)</f>
        <v>0</v>
      </c>
      <c r="BC41" s="185">
        <f t="shared" ref="BC41:BC72" si="31">SUMIF($C$6:$AZ$6,$BC$6,C41:AZ41)</f>
        <v>0</v>
      </c>
      <c r="BD41" s="186" t="e">
        <f t="shared" si="25"/>
        <v>#DIV/0!</v>
      </c>
      <c r="BE41" s="187">
        <f t="shared" ref="BE41:BE72" si="32">SUMIF($C$6:$AZ$6,$BE$6,C41:AZ41)</f>
        <v>0</v>
      </c>
      <c r="BF41" s="188" t="e">
        <f t="shared" si="26"/>
        <v>#DIV/0!</v>
      </c>
      <c r="BG41" s="189" t="e">
        <f t="shared" si="27"/>
        <v>#DIV/0!</v>
      </c>
      <c r="BH41" s="187">
        <f t="shared" ref="BH41:BH72" si="33">SUMIF($C$6:$AZ$6,$BH$6,C41:AZ41)</f>
        <v>0</v>
      </c>
      <c r="BI41" s="187">
        <f t="shared" ref="BI41:BI72" si="34">SUMIF($C$6:$AZ$6,$BI$6,C41:AZ41)</f>
        <v>0</v>
      </c>
    </row>
    <row r="42" spans="1:61" ht="15.75" hidden="1">
      <c r="A42" s="264">
        <v>44102</v>
      </c>
      <c r="B42" s="44" t="s">
        <v>37</v>
      </c>
      <c r="C42" s="35"/>
      <c r="D42" s="35"/>
      <c r="E42" s="35"/>
      <c r="F42" s="60" t="e">
        <f t="shared" si="0"/>
        <v>#DIV/0!</v>
      </c>
      <c r="G42" s="134"/>
      <c r="H42" s="180" t="e">
        <f t="shared" si="28"/>
        <v>#DIV/0!</v>
      </c>
      <c r="I42" s="35"/>
      <c r="J42" s="35"/>
      <c r="K42" s="35"/>
      <c r="L42" s="60" t="e">
        <f t="shared" si="2"/>
        <v>#DIV/0!</v>
      </c>
      <c r="M42" s="134"/>
      <c r="N42" s="134"/>
      <c r="O42" s="180" t="e">
        <f t="shared" si="15"/>
        <v>#DIV/0!</v>
      </c>
      <c r="P42" s="35"/>
      <c r="Q42" s="35"/>
      <c r="R42" s="35"/>
      <c r="S42" s="60" t="e">
        <f t="shared" si="3"/>
        <v>#DIV/0!</v>
      </c>
      <c r="T42" s="134"/>
      <c r="U42" s="134"/>
      <c r="V42" s="180" t="e">
        <f t="shared" si="16"/>
        <v>#DIV/0!</v>
      </c>
      <c r="W42" s="35"/>
      <c r="X42" s="35"/>
      <c r="Y42" s="35"/>
      <c r="Z42" s="60" t="e">
        <f t="shared" si="4"/>
        <v>#DIV/0!</v>
      </c>
      <c r="AA42" s="134"/>
      <c r="AB42" s="180" t="e">
        <f t="shared" si="17"/>
        <v>#DIV/0!</v>
      </c>
      <c r="AC42" s="180" t="e">
        <f t="shared" si="18"/>
        <v>#DIV/0!</v>
      </c>
      <c r="AD42" s="35"/>
      <c r="AE42" s="35"/>
      <c r="AF42" s="35"/>
      <c r="AG42" s="60" t="e">
        <f t="shared" si="5"/>
        <v>#DIV/0!</v>
      </c>
      <c r="AH42" s="134"/>
      <c r="AI42" s="180" t="e">
        <f t="shared" si="19"/>
        <v>#DIV/0!</v>
      </c>
      <c r="AJ42" s="180" t="e">
        <f t="shared" si="20"/>
        <v>#DIV/0!</v>
      </c>
      <c r="AK42" s="35"/>
      <c r="AL42" s="35"/>
      <c r="AM42" s="35"/>
      <c r="AN42" s="60" t="e">
        <f t="shared" si="6"/>
        <v>#DIV/0!</v>
      </c>
      <c r="AO42" s="134"/>
      <c r="AP42" s="180" t="e">
        <f t="shared" si="21"/>
        <v>#DIV/0!</v>
      </c>
      <c r="AQ42" s="180" t="e">
        <f t="shared" si="22"/>
        <v>#DIV/0!</v>
      </c>
      <c r="AR42" s="134"/>
      <c r="AS42" s="35"/>
      <c r="AT42" s="35"/>
      <c r="AU42" s="35"/>
      <c r="AV42" s="60" t="e">
        <f t="shared" si="7"/>
        <v>#DIV/0!</v>
      </c>
      <c r="AW42" s="134"/>
      <c r="AX42" s="180" t="e">
        <f t="shared" si="23"/>
        <v>#DIV/0!</v>
      </c>
      <c r="AY42" s="180" t="e">
        <f t="shared" si="24"/>
        <v>#DIV/0!</v>
      </c>
      <c r="AZ42" s="134"/>
      <c r="BA42" s="184">
        <f t="shared" si="29"/>
        <v>0</v>
      </c>
      <c r="BB42" s="185">
        <f t="shared" si="30"/>
        <v>0</v>
      </c>
      <c r="BC42" s="185">
        <f t="shared" si="31"/>
        <v>0</v>
      </c>
      <c r="BD42" s="186" t="e">
        <f t="shared" si="25"/>
        <v>#DIV/0!</v>
      </c>
      <c r="BE42" s="187">
        <f t="shared" si="32"/>
        <v>0</v>
      </c>
      <c r="BF42" s="188" t="e">
        <f t="shared" si="26"/>
        <v>#DIV/0!</v>
      </c>
      <c r="BG42" s="189" t="e">
        <f t="shared" si="27"/>
        <v>#DIV/0!</v>
      </c>
      <c r="BH42" s="187">
        <f t="shared" si="33"/>
        <v>0</v>
      </c>
      <c r="BI42" s="187">
        <f t="shared" si="34"/>
        <v>0</v>
      </c>
    </row>
    <row r="43" spans="1:61" ht="15.75" hidden="1">
      <c r="A43" s="264">
        <v>44103</v>
      </c>
      <c r="B43" s="44" t="s">
        <v>38</v>
      </c>
      <c r="C43" s="35"/>
      <c r="D43" s="35"/>
      <c r="E43" s="35"/>
      <c r="F43" s="60" t="e">
        <f t="shared" si="0"/>
        <v>#DIV/0!</v>
      </c>
      <c r="G43" s="134"/>
      <c r="H43" s="180" t="e">
        <f t="shared" si="28"/>
        <v>#DIV/0!</v>
      </c>
      <c r="I43" s="35"/>
      <c r="J43" s="35"/>
      <c r="K43" s="35"/>
      <c r="L43" s="60" t="e">
        <f t="shared" si="2"/>
        <v>#DIV/0!</v>
      </c>
      <c r="M43" s="134"/>
      <c r="N43" s="134"/>
      <c r="O43" s="180" t="e">
        <f t="shared" si="15"/>
        <v>#DIV/0!</v>
      </c>
      <c r="P43" s="35"/>
      <c r="Q43" s="35"/>
      <c r="R43" s="35"/>
      <c r="S43" s="60" t="e">
        <f t="shared" si="3"/>
        <v>#DIV/0!</v>
      </c>
      <c r="T43" s="134"/>
      <c r="U43" s="134"/>
      <c r="V43" s="180" t="e">
        <f t="shared" si="16"/>
        <v>#DIV/0!</v>
      </c>
      <c r="W43" s="35"/>
      <c r="X43" s="35"/>
      <c r="Y43" s="35"/>
      <c r="Z43" s="60" t="e">
        <f t="shared" si="4"/>
        <v>#DIV/0!</v>
      </c>
      <c r="AA43" s="134"/>
      <c r="AB43" s="180" t="e">
        <f t="shared" si="17"/>
        <v>#DIV/0!</v>
      </c>
      <c r="AC43" s="180" t="e">
        <f t="shared" si="18"/>
        <v>#DIV/0!</v>
      </c>
      <c r="AD43" s="35"/>
      <c r="AE43" s="35"/>
      <c r="AF43" s="35"/>
      <c r="AG43" s="60" t="e">
        <f t="shared" si="5"/>
        <v>#DIV/0!</v>
      </c>
      <c r="AH43" s="134"/>
      <c r="AI43" s="180" t="e">
        <f t="shared" si="19"/>
        <v>#DIV/0!</v>
      </c>
      <c r="AJ43" s="180" t="e">
        <f t="shared" si="20"/>
        <v>#DIV/0!</v>
      </c>
      <c r="AK43" s="35"/>
      <c r="AL43" s="35"/>
      <c r="AM43" s="35"/>
      <c r="AN43" s="60" t="e">
        <f t="shared" si="6"/>
        <v>#DIV/0!</v>
      </c>
      <c r="AO43" s="134"/>
      <c r="AP43" s="180" t="e">
        <f t="shared" si="21"/>
        <v>#DIV/0!</v>
      </c>
      <c r="AQ43" s="180" t="e">
        <f t="shared" si="22"/>
        <v>#DIV/0!</v>
      </c>
      <c r="AR43" s="134"/>
      <c r="AS43" s="35"/>
      <c r="AT43" s="35"/>
      <c r="AU43" s="35"/>
      <c r="AV43" s="60" t="e">
        <f t="shared" si="7"/>
        <v>#DIV/0!</v>
      </c>
      <c r="AW43" s="134"/>
      <c r="AX43" s="180" t="e">
        <f t="shared" si="23"/>
        <v>#DIV/0!</v>
      </c>
      <c r="AY43" s="180" t="e">
        <f t="shared" si="24"/>
        <v>#DIV/0!</v>
      </c>
      <c r="AZ43" s="134"/>
      <c r="BA43" s="184">
        <f t="shared" si="29"/>
        <v>0</v>
      </c>
      <c r="BB43" s="185">
        <f t="shared" si="30"/>
        <v>0</v>
      </c>
      <c r="BC43" s="185">
        <f t="shared" si="31"/>
        <v>0</v>
      </c>
      <c r="BD43" s="186" t="e">
        <f t="shared" si="25"/>
        <v>#DIV/0!</v>
      </c>
      <c r="BE43" s="187">
        <f t="shared" si="32"/>
        <v>0</v>
      </c>
      <c r="BF43" s="188" t="e">
        <f t="shared" si="26"/>
        <v>#DIV/0!</v>
      </c>
      <c r="BG43" s="189" t="e">
        <f t="shared" si="27"/>
        <v>#DIV/0!</v>
      </c>
      <c r="BH43" s="187">
        <f t="shared" si="33"/>
        <v>0</v>
      </c>
      <c r="BI43" s="187">
        <f t="shared" si="34"/>
        <v>0</v>
      </c>
    </row>
    <row r="44" spans="1:61" ht="15.75" hidden="1">
      <c r="A44" s="264">
        <v>44104</v>
      </c>
      <c r="B44" s="44" t="s">
        <v>39</v>
      </c>
      <c r="C44" s="35"/>
      <c r="D44" s="35"/>
      <c r="E44" s="35"/>
      <c r="F44" s="60" t="e">
        <f t="shared" si="0"/>
        <v>#DIV/0!</v>
      </c>
      <c r="G44" s="134"/>
      <c r="H44" s="180" t="e">
        <f t="shared" si="28"/>
        <v>#DIV/0!</v>
      </c>
      <c r="I44" s="35"/>
      <c r="J44" s="35"/>
      <c r="K44" s="35"/>
      <c r="L44" s="60" t="e">
        <f t="shared" si="2"/>
        <v>#DIV/0!</v>
      </c>
      <c r="M44" s="134"/>
      <c r="N44" s="134"/>
      <c r="O44" s="180" t="e">
        <f t="shared" si="15"/>
        <v>#DIV/0!</v>
      </c>
      <c r="P44" s="35"/>
      <c r="Q44" s="35"/>
      <c r="R44" s="35"/>
      <c r="S44" s="60" t="e">
        <f t="shared" si="3"/>
        <v>#DIV/0!</v>
      </c>
      <c r="T44" s="134"/>
      <c r="U44" s="134"/>
      <c r="V44" s="180" t="e">
        <f t="shared" si="16"/>
        <v>#DIV/0!</v>
      </c>
      <c r="W44" s="35"/>
      <c r="X44" s="35"/>
      <c r="Y44" s="35"/>
      <c r="Z44" s="60" t="e">
        <f t="shared" si="4"/>
        <v>#DIV/0!</v>
      </c>
      <c r="AA44" s="134"/>
      <c r="AB44" s="180" t="e">
        <f t="shared" si="17"/>
        <v>#DIV/0!</v>
      </c>
      <c r="AC44" s="180" t="e">
        <f t="shared" si="18"/>
        <v>#DIV/0!</v>
      </c>
      <c r="AD44" s="35"/>
      <c r="AE44" s="35"/>
      <c r="AF44" s="35"/>
      <c r="AG44" s="60" t="e">
        <f t="shared" si="5"/>
        <v>#DIV/0!</v>
      </c>
      <c r="AH44" s="134"/>
      <c r="AI44" s="180" t="e">
        <f t="shared" si="19"/>
        <v>#DIV/0!</v>
      </c>
      <c r="AJ44" s="180" t="e">
        <f t="shared" si="20"/>
        <v>#DIV/0!</v>
      </c>
      <c r="AK44" s="35"/>
      <c r="AL44" s="35"/>
      <c r="AM44" s="35"/>
      <c r="AN44" s="60" t="e">
        <f t="shared" si="6"/>
        <v>#DIV/0!</v>
      </c>
      <c r="AO44" s="134"/>
      <c r="AP44" s="180" t="e">
        <f t="shared" si="21"/>
        <v>#DIV/0!</v>
      </c>
      <c r="AQ44" s="180" t="e">
        <f t="shared" si="22"/>
        <v>#DIV/0!</v>
      </c>
      <c r="AR44" s="134"/>
      <c r="AS44" s="35"/>
      <c r="AT44" s="35"/>
      <c r="AU44" s="35"/>
      <c r="AV44" s="60" t="e">
        <f t="shared" si="7"/>
        <v>#DIV/0!</v>
      </c>
      <c r="AW44" s="134"/>
      <c r="AX44" s="180" t="e">
        <f t="shared" si="23"/>
        <v>#DIV/0!</v>
      </c>
      <c r="AY44" s="180" t="e">
        <f t="shared" si="24"/>
        <v>#DIV/0!</v>
      </c>
      <c r="AZ44" s="134"/>
      <c r="BA44" s="184">
        <f t="shared" si="29"/>
        <v>0</v>
      </c>
      <c r="BB44" s="185">
        <f t="shared" si="30"/>
        <v>0</v>
      </c>
      <c r="BC44" s="185">
        <f t="shared" si="31"/>
        <v>0</v>
      </c>
      <c r="BD44" s="186" t="e">
        <f t="shared" si="25"/>
        <v>#DIV/0!</v>
      </c>
      <c r="BE44" s="187">
        <f t="shared" si="32"/>
        <v>0</v>
      </c>
      <c r="BF44" s="188" t="e">
        <f t="shared" si="26"/>
        <v>#DIV/0!</v>
      </c>
      <c r="BG44" s="189" t="e">
        <f t="shared" si="27"/>
        <v>#DIV/0!</v>
      </c>
      <c r="BH44" s="187">
        <f t="shared" si="33"/>
        <v>0</v>
      </c>
      <c r="BI44" s="187">
        <f t="shared" si="34"/>
        <v>0</v>
      </c>
    </row>
    <row r="45" spans="1:61" ht="15.75" hidden="1">
      <c r="A45" s="264">
        <v>44105</v>
      </c>
      <c r="B45" s="44" t="s">
        <v>33</v>
      </c>
      <c r="C45" s="35"/>
      <c r="D45" s="35"/>
      <c r="E45" s="35"/>
      <c r="F45" s="60" t="e">
        <f t="shared" si="0"/>
        <v>#DIV/0!</v>
      </c>
      <c r="G45" s="134"/>
      <c r="H45" s="180" t="e">
        <f t="shared" si="28"/>
        <v>#DIV/0!</v>
      </c>
      <c r="I45" s="35"/>
      <c r="J45" s="35"/>
      <c r="K45" s="35"/>
      <c r="L45" s="60" t="e">
        <f t="shared" si="2"/>
        <v>#DIV/0!</v>
      </c>
      <c r="M45" s="134"/>
      <c r="N45" s="134"/>
      <c r="O45" s="180" t="e">
        <f t="shared" si="15"/>
        <v>#DIV/0!</v>
      </c>
      <c r="P45" s="35"/>
      <c r="Q45" s="35"/>
      <c r="R45" s="35"/>
      <c r="S45" s="60" t="e">
        <f t="shared" si="3"/>
        <v>#DIV/0!</v>
      </c>
      <c r="T45" s="134"/>
      <c r="U45" s="134"/>
      <c r="V45" s="180" t="e">
        <f t="shared" si="16"/>
        <v>#DIV/0!</v>
      </c>
      <c r="W45" s="35"/>
      <c r="X45" s="35"/>
      <c r="Y45" s="35"/>
      <c r="Z45" s="60" t="e">
        <f t="shared" si="4"/>
        <v>#DIV/0!</v>
      </c>
      <c r="AA45" s="134"/>
      <c r="AB45" s="180" t="e">
        <f t="shared" si="17"/>
        <v>#DIV/0!</v>
      </c>
      <c r="AC45" s="180" t="e">
        <f t="shared" si="18"/>
        <v>#DIV/0!</v>
      </c>
      <c r="AD45" s="35"/>
      <c r="AE45" s="35"/>
      <c r="AF45" s="35"/>
      <c r="AG45" s="60" t="e">
        <f t="shared" si="5"/>
        <v>#DIV/0!</v>
      </c>
      <c r="AH45" s="134"/>
      <c r="AI45" s="180" t="e">
        <f t="shared" si="19"/>
        <v>#DIV/0!</v>
      </c>
      <c r="AJ45" s="180" t="e">
        <f t="shared" si="20"/>
        <v>#DIV/0!</v>
      </c>
      <c r="AK45" s="35"/>
      <c r="AL45" s="35"/>
      <c r="AM45" s="35"/>
      <c r="AN45" s="60" t="e">
        <f t="shared" si="6"/>
        <v>#DIV/0!</v>
      </c>
      <c r="AO45" s="134"/>
      <c r="AP45" s="180" t="e">
        <f t="shared" si="21"/>
        <v>#DIV/0!</v>
      </c>
      <c r="AQ45" s="180" t="e">
        <f t="shared" si="22"/>
        <v>#DIV/0!</v>
      </c>
      <c r="AR45" s="134"/>
      <c r="AS45" s="35"/>
      <c r="AT45" s="35"/>
      <c r="AU45" s="35"/>
      <c r="AV45" s="60" t="e">
        <f t="shared" si="7"/>
        <v>#DIV/0!</v>
      </c>
      <c r="AW45" s="134"/>
      <c r="AX45" s="180" t="e">
        <f t="shared" si="23"/>
        <v>#DIV/0!</v>
      </c>
      <c r="AY45" s="180" t="e">
        <f t="shared" si="24"/>
        <v>#DIV/0!</v>
      </c>
      <c r="AZ45" s="134"/>
      <c r="BA45" s="184">
        <f t="shared" si="29"/>
        <v>0</v>
      </c>
      <c r="BB45" s="185">
        <f t="shared" si="30"/>
        <v>0</v>
      </c>
      <c r="BC45" s="185">
        <f t="shared" si="31"/>
        <v>0</v>
      </c>
      <c r="BD45" s="186" t="e">
        <f t="shared" si="25"/>
        <v>#DIV/0!</v>
      </c>
      <c r="BE45" s="187">
        <f t="shared" si="32"/>
        <v>0</v>
      </c>
      <c r="BF45" s="188" t="e">
        <f t="shared" si="26"/>
        <v>#DIV/0!</v>
      </c>
      <c r="BG45" s="189" t="e">
        <f t="shared" si="27"/>
        <v>#DIV/0!</v>
      </c>
      <c r="BH45" s="187">
        <f t="shared" si="33"/>
        <v>0</v>
      </c>
      <c r="BI45" s="187">
        <f t="shared" si="34"/>
        <v>0</v>
      </c>
    </row>
    <row r="46" spans="1:61" ht="15.75" hidden="1">
      <c r="A46" s="264">
        <v>44106</v>
      </c>
      <c r="B46" s="44" t="s">
        <v>34</v>
      </c>
      <c r="C46" s="35"/>
      <c r="D46" s="35"/>
      <c r="E46" s="35"/>
      <c r="F46" s="60" t="e">
        <f t="shared" si="0"/>
        <v>#DIV/0!</v>
      </c>
      <c r="G46" s="134"/>
      <c r="H46" s="180" t="e">
        <f t="shared" si="28"/>
        <v>#DIV/0!</v>
      </c>
      <c r="I46" s="35"/>
      <c r="J46" s="35"/>
      <c r="K46" s="35"/>
      <c r="L46" s="60" t="e">
        <f t="shared" si="2"/>
        <v>#DIV/0!</v>
      </c>
      <c r="M46" s="134"/>
      <c r="N46" s="134"/>
      <c r="O46" s="180" t="e">
        <f t="shared" si="15"/>
        <v>#DIV/0!</v>
      </c>
      <c r="P46" s="35"/>
      <c r="Q46" s="35"/>
      <c r="R46" s="35"/>
      <c r="S46" s="60" t="e">
        <f t="shared" si="3"/>
        <v>#DIV/0!</v>
      </c>
      <c r="T46" s="134"/>
      <c r="U46" s="134"/>
      <c r="V46" s="180" t="e">
        <f t="shared" si="16"/>
        <v>#DIV/0!</v>
      </c>
      <c r="W46" s="35"/>
      <c r="X46" s="35"/>
      <c r="Y46" s="35"/>
      <c r="Z46" s="60" t="e">
        <f t="shared" si="4"/>
        <v>#DIV/0!</v>
      </c>
      <c r="AA46" s="134"/>
      <c r="AB46" s="180" t="e">
        <f t="shared" si="17"/>
        <v>#DIV/0!</v>
      </c>
      <c r="AC46" s="180" t="e">
        <f t="shared" si="18"/>
        <v>#DIV/0!</v>
      </c>
      <c r="AD46" s="35"/>
      <c r="AE46" s="35"/>
      <c r="AF46" s="35"/>
      <c r="AG46" s="60" t="e">
        <f t="shared" si="5"/>
        <v>#DIV/0!</v>
      </c>
      <c r="AH46" s="134"/>
      <c r="AI46" s="180" t="e">
        <f t="shared" si="19"/>
        <v>#DIV/0!</v>
      </c>
      <c r="AJ46" s="180" t="e">
        <f t="shared" si="20"/>
        <v>#DIV/0!</v>
      </c>
      <c r="AK46" s="35"/>
      <c r="AL46" s="35"/>
      <c r="AM46" s="35"/>
      <c r="AN46" s="60" t="e">
        <f t="shared" si="6"/>
        <v>#DIV/0!</v>
      </c>
      <c r="AO46" s="134"/>
      <c r="AP46" s="180" t="e">
        <f t="shared" si="21"/>
        <v>#DIV/0!</v>
      </c>
      <c r="AQ46" s="180" t="e">
        <f t="shared" si="22"/>
        <v>#DIV/0!</v>
      </c>
      <c r="AR46" s="134"/>
      <c r="AS46" s="35"/>
      <c r="AT46" s="35"/>
      <c r="AU46" s="35"/>
      <c r="AV46" s="60" t="e">
        <f t="shared" si="7"/>
        <v>#DIV/0!</v>
      </c>
      <c r="AW46" s="134"/>
      <c r="AX46" s="180" t="e">
        <f t="shared" si="23"/>
        <v>#DIV/0!</v>
      </c>
      <c r="AY46" s="180" t="e">
        <f t="shared" si="24"/>
        <v>#DIV/0!</v>
      </c>
      <c r="AZ46" s="134"/>
      <c r="BA46" s="184">
        <f t="shared" si="29"/>
        <v>0</v>
      </c>
      <c r="BB46" s="185">
        <f t="shared" si="30"/>
        <v>0</v>
      </c>
      <c r="BC46" s="185">
        <f t="shared" si="31"/>
        <v>0</v>
      </c>
      <c r="BD46" s="186" t="e">
        <f t="shared" si="25"/>
        <v>#DIV/0!</v>
      </c>
      <c r="BE46" s="187">
        <f t="shared" si="32"/>
        <v>0</v>
      </c>
      <c r="BF46" s="188" t="e">
        <f t="shared" si="26"/>
        <v>#DIV/0!</v>
      </c>
      <c r="BG46" s="189" t="e">
        <f t="shared" si="27"/>
        <v>#DIV/0!</v>
      </c>
      <c r="BH46" s="187">
        <f t="shared" si="33"/>
        <v>0</v>
      </c>
      <c r="BI46" s="187">
        <f t="shared" si="34"/>
        <v>0</v>
      </c>
    </row>
    <row r="47" spans="1:61" ht="15.75" hidden="1">
      <c r="A47" s="264">
        <v>44107</v>
      </c>
      <c r="B47" s="44" t="s">
        <v>35</v>
      </c>
      <c r="C47" s="35"/>
      <c r="D47" s="35"/>
      <c r="E47" s="35"/>
      <c r="F47" s="60" t="e">
        <f t="shared" si="0"/>
        <v>#DIV/0!</v>
      </c>
      <c r="G47" s="134"/>
      <c r="H47" s="180" t="e">
        <f t="shared" si="28"/>
        <v>#DIV/0!</v>
      </c>
      <c r="I47" s="35"/>
      <c r="J47" s="35"/>
      <c r="K47" s="35"/>
      <c r="L47" s="60" t="e">
        <f t="shared" si="2"/>
        <v>#DIV/0!</v>
      </c>
      <c r="M47" s="134"/>
      <c r="N47" s="134"/>
      <c r="O47" s="180" t="e">
        <f t="shared" si="15"/>
        <v>#DIV/0!</v>
      </c>
      <c r="P47" s="35"/>
      <c r="Q47" s="35"/>
      <c r="R47" s="35"/>
      <c r="S47" s="60" t="e">
        <f t="shared" si="3"/>
        <v>#DIV/0!</v>
      </c>
      <c r="T47" s="134"/>
      <c r="U47" s="134"/>
      <c r="V47" s="180" t="e">
        <f t="shared" si="16"/>
        <v>#DIV/0!</v>
      </c>
      <c r="W47" s="35"/>
      <c r="X47" s="35"/>
      <c r="Y47" s="35"/>
      <c r="Z47" s="60" t="e">
        <f t="shared" si="4"/>
        <v>#DIV/0!</v>
      </c>
      <c r="AA47" s="134"/>
      <c r="AB47" s="180" t="e">
        <f t="shared" si="17"/>
        <v>#DIV/0!</v>
      </c>
      <c r="AC47" s="180" t="e">
        <f t="shared" si="18"/>
        <v>#DIV/0!</v>
      </c>
      <c r="AD47" s="35"/>
      <c r="AE47" s="35"/>
      <c r="AF47" s="35"/>
      <c r="AG47" s="60" t="e">
        <f t="shared" si="5"/>
        <v>#DIV/0!</v>
      </c>
      <c r="AH47" s="134"/>
      <c r="AI47" s="180" t="e">
        <f t="shared" si="19"/>
        <v>#DIV/0!</v>
      </c>
      <c r="AJ47" s="180" t="e">
        <f t="shared" si="20"/>
        <v>#DIV/0!</v>
      </c>
      <c r="AK47" s="35"/>
      <c r="AL47" s="35"/>
      <c r="AM47" s="35"/>
      <c r="AN47" s="60" t="e">
        <f t="shared" si="6"/>
        <v>#DIV/0!</v>
      </c>
      <c r="AO47" s="134"/>
      <c r="AP47" s="180" t="e">
        <f t="shared" si="21"/>
        <v>#DIV/0!</v>
      </c>
      <c r="AQ47" s="180" t="e">
        <f t="shared" si="22"/>
        <v>#DIV/0!</v>
      </c>
      <c r="AR47" s="134"/>
      <c r="AS47" s="35"/>
      <c r="AT47" s="35"/>
      <c r="AU47" s="35"/>
      <c r="AV47" s="60" t="e">
        <f t="shared" si="7"/>
        <v>#DIV/0!</v>
      </c>
      <c r="AW47" s="134"/>
      <c r="AX47" s="180" t="e">
        <f t="shared" si="23"/>
        <v>#DIV/0!</v>
      </c>
      <c r="AY47" s="180" t="e">
        <f t="shared" si="24"/>
        <v>#DIV/0!</v>
      </c>
      <c r="AZ47" s="134"/>
      <c r="BA47" s="184">
        <f t="shared" si="29"/>
        <v>0</v>
      </c>
      <c r="BB47" s="185">
        <f t="shared" si="30"/>
        <v>0</v>
      </c>
      <c r="BC47" s="185">
        <f t="shared" si="31"/>
        <v>0</v>
      </c>
      <c r="BD47" s="186" t="e">
        <f t="shared" si="25"/>
        <v>#DIV/0!</v>
      </c>
      <c r="BE47" s="187">
        <f t="shared" si="32"/>
        <v>0</v>
      </c>
      <c r="BF47" s="188" t="e">
        <f t="shared" si="26"/>
        <v>#DIV/0!</v>
      </c>
      <c r="BG47" s="189" t="e">
        <f t="shared" si="27"/>
        <v>#DIV/0!</v>
      </c>
      <c r="BH47" s="187">
        <f t="shared" si="33"/>
        <v>0</v>
      </c>
      <c r="BI47" s="187">
        <f t="shared" si="34"/>
        <v>0</v>
      </c>
    </row>
    <row r="48" spans="1:61" ht="15.75" hidden="1">
      <c r="A48" s="264">
        <v>44108</v>
      </c>
      <c r="B48" s="44" t="s">
        <v>36</v>
      </c>
      <c r="C48" s="35"/>
      <c r="D48" s="35"/>
      <c r="E48" s="35"/>
      <c r="F48" s="60" t="e">
        <f t="shared" si="0"/>
        <v>#DIV/0!</v>
      </c>
      <c r="G48" s="134"/>
      <c r="H48" s="180" t="e">
        <f t="shared" si="28"/>
        <v>#DIV/0!</v>
      </c>
      <c r="I48" s="35"/>
      <c r="J48" s="35"/>
      <c r="K48" s="35"/>
      <c r="L48" s="60" t="e">
        <f t="shared" si="2"/>
        <v>#DIV/0!</v>
      </c>
      <c r="M48" s="134"/>
      <c r="N48" s="134"/>
      <c r="O48" s="180" t="e">
        <f t="shared" si="15"/>
        <v>#DIV/0!</v>
      </c>
      <c r="P48" s="35"/>
      <c r="Q48" s="35"/>
      <c r="R48" s="35"/>
      <c r="S48" s="60" t="e">
        <f t="shared" si="3"/>
        <v>#DIV/0!</v>
      </c>
      <c r="T48" s="134"/>
      <c r="U48" s="134"/>
      <c r="V48" s="180" t="e">
        <f t="shared" si="16"/>
        <v>#DIV/0!</v>
      </c>
      <c r="W48" s="35"/>
      <c r="X48" s="35"/>
      <c r="Y48" s="35"/>
      <c r="Z48" s="60" t="e">
        <f t="shared" si="4"/>
        <v>#DIV/0!</v>
      </c>
      <c r="AA48" s="134"/>
      <c r="AB48" s="180" t="e">
        <f t="shared" si="17"/>
        <v>#DIV/0!</v>
      </c>
      <c r="AC48" s="180" t="e">
        <f t="shared" si="18"/>
        <v>#DIV/0!</v>
      </c>
      <c r="AD48" s="35"/>
      <c r="AE48" s="35"/>
      <c r="AF48" s="35"/>
      <c r="AG48" s="60" t="e">
        <f t="shared" si="5"/>
        <v>#DIV/0!</v>
      </c>
      <c r="AH48" s="134"/>
      <c r="AI48" s="180" t="e">
        <f t="shared" si="19"/>
        <v>#DIV/0!</v>
      </c>
      <c r="AJ48" s="180" t="e">
        <f t="shared" si="20"/>
        <v>#DIV/0!</v>
      </c>
      <c r="AK48" s="35"/>
      <c r="AL48" s="35"/>
      <c r="AM48" s="35"/>
      <c r="AN48" s="60" t="e">
        <f t="shared" si="6"/>
        <v>#DIV/0!</v>
      </c>
      <c r="AO48" s="134"/>
      <c r="AP48" s="180" t="e">
        <f t="shared" si="21"/>
        <v>#DIV/0!</v>
      </c>
      <c r="AQ48" s="180" t="e">
        <f t="shared" si="22"/>
        <v>#DIV/0!</v>
      </c>
      <c r="AR48" s="134"/>
      <c r="AS48" s="35"/>
      <c r="AT48" s="35"/>
      <c r="AU48" s="35"/>
      <c r="AV48" s="60" t="e">
        <f t="shared" si="7"/>
        <v>#DIV/0!</v>
      </c>
      <c r="AW48" s="134"/>
      <c r="AX48" s="180" t="e">
        <f t="shared" si="23"/>
        <v>#DIV/0!</v>
      </c>
      <c r="AY48" s="180" t="e">
        <f t="shared" si="24"/>
        <v>#DIV/0!</v>
      </c>
      <c r="AZ48" s="134"/>
      <c r="BA48" s="184">
        <f t="shared" si="29"/>
        <v>0</v>
      </c>
      <c r="BB48" s="185">
        <f t="shared" si="30"/>
        <v>0</v>
      </c>
      <c r="BC48" s="185">
        <f t="shared" si="31"/>
        <v>0</v>
      </c>
      <c r="BD48" s="186" t="e">
        <f t="shared" si="25"/>
        <v>#DIV/0!</v>
      </c>
      <c r="BE48" s="187">
        <f t="shared" si="32"/>
        <v>0</v>
      </c>
      <c r="BF48" s="188" t="e">
        <f t="shared" si="26"/>
        <v>#DIV/0!</v>
      </c>
      <c r="BG48" s="189" t="e">
        <f t="shared" si="27"/>
        <v>#DIV/0!</v>
      </c>
      <c r="BH48" s="187">
        <f t="shared" si="33"/>
        <v>0</v>
      </c>
      <c r="BI48" s="187">
        <f t="shared" si="34"/>
        <v>0</v>
      </c>
    </row>
    <row r="49" spans="1:61" ht="15.75" hidden="1">
      <c r="A49" s="264">
        <v>44109</v>
      </c>
      <c r="B49" s="44" t="s">
        <v>37</v>
      </c>
      <c r="C49" s="35"/>
      <c r="D49" s="35"/>
      <c r="E49" s="35"/>
      <c r="F49" s="60" t="e">
        <f t="shared" si="0"/>
        <v>#DIV/0!</v>
      </c>
      <c r="G49" s="134"/>
      <c r="H49" s="180" t="e">
        <f t="shared" si="28"/>
        <v>#DIV/0!</v>
      </c>
      <c r="I49" s="35"/>
      <c r="J49" s="35"/>
      <c r="K49" s="35"/>
      <c r="L49" s="60" t="e">
        <f t="shared" si="2"/>
        <v>#DIV/0!</v>
      </c>
      <c r="M49" s="134"/>
      <c r="N49" s="134"/>
      <c r="O49" s="180" t="e">
        <f t="shared" si="15"/>
        <v>#DIV/0!</v>
      </c>
      <c r="P49" s="35"/>
      <c r="Q49" s="35"/>
      <c r="R49" s="35"/>
      <c r="S49" s="60" t="e">
        <f t="shared" si="3"/>
        <v>#DIV/0!</v>
      </c>
      <c r="T49" s="134"/>
      <c r="U49" s="134"/>
      <c r="V49" s="180" t="e">
        <f t="shared" si="16"/>
        <v>#DIV/0!</v>
      </c>
      <c r="W49" s="35"/>
      <c r="X49" s="35"/>
      <c r="Y49" s="35"/>
      <c r="Z49" s="60" t="e">
        <f t="shared" si="4"/>
        <v>#DIV/0!</v>
      </c>
      <c r="AA49" s="134"/>
      <c r="AB49" s="180" t="e">
        <f t="shared" si="17"/>
        <v>#DIV/0!</v>
      </c>
      <c r="AC49" s="180" t="e">
        <f t="shared" si="18"/>
        <v>#DIV/0!</v>
      </c>
      <c r="AD49" s="35"/>
      <c r="AE49" s="35"/>
      <c r="AF49" s="35"/>
      <c r="AG49" s="60" t="e">
        <f t="shared" si="5"/>
        <v>#DIV/0!</v>
      </c>
      <c r="AH49" s="134"/>
      <c r="AI49" s="180" t="e">
        <f t="shared" si="19"/>
        <v>#DIV/0!</v>
      </c>
      <c r="AJ49" s="180" t="e">
        <f t="shared" si="20"/>
        <v>#DIV/0!</v>
      </c>
      <c r="AK49" s="35"/>
      <c r="AL49" s="35"/>
      <c r="AM49" s="35"/>
      <c r="AN49" s="60" t="e">
        <f t="shared" si="6"/>
        <v>#DIV/0!</v>
      </c>
      <c r="AO49" s="134"/>
      <c r="AP49" s="180" t="e">
        <f t="shared" si="21"/>
        <v>#DIV/0!</v>
      </c>
      <c r="AQ49" s="180" t="e">
        <f t="shared" si="22"/>
        <v>#DIV/0!</v>
      </c>
      <c r="AR49" s="134"/>
      <c r="AS49" s="35"/>
      <c r="AT49" s="35"/>
      <c r="AU49" s="35"/>
      <c r="AV49" s="60" t="e">
        <f t="shared" si="7"/>
        <v>#DIV/0!</v>
      </c>
      <c r="AW49" s="134"/>
      <c r="AX49" s="180" t="e">
        <f t="shared" si="23"/>
        <v>#DIV/0!</v>
      </c>
      <c r="AY49" s="180" t="e">
        <f t="shared" si="24"/>
        <v>#DIV/0!</v>
      </c>
      <c r="AZ49" s="134"/>
      <c r="BA49" s="184">
        <f t="shared" si="29"/>
        <v>0</v>
      </c>
      <c r="BB49" s="185">
        <f t="shared" si="30"/>
        <v>0</v>
      </c>
      <c r="BC49" s="185">
        <f t="shared" si="31"/>
        <v>0</v>
      </c>
      <c r="BD49" s="186" t="e">
        <f t="shared" si="25"/>
        <v>#DIV/0!</v>
      </c>
      <c r="BE49" s="187">
        <f t="shared" si="32"/>
        <v>0</v>
      </c>
      <c r="BF49" s="188" t="e">
        <f t="shared" si="26"/>
        <v>#DIV/0!</v>
      </c>
      <c r="BG49" s="189" t="e">
        <f t="shared" si="27"/>
        <v>#DIV/0!</v>
      </c>
      <c r="BH49" s="187">
        <f t="shared" si="33"/>
        <v>0</v>
      </c>
      <c r="BI49" s="187">
        <f t="shared" si="34"/>
        <v>0</v>
      </c>
    </row>
    <row r="50" spans="1:61" ht="15.75" hidden="1">
      <c r="A50" s="264">
        <v>44110</v>
      </c>
      <c r="B50" s="44" t="s">
        <v>38</v>
      </c>
      <c r="C50" s="35"/>
      <c r="D50" s="35"/>
      <c r="E50" s="35"/>
      <c r="F50" s="60" t="e">
        <f t="shared" si="0"/>
        <v>#DIV/0!</v>
      </c>
      <c r="G50" s="134"/>
      <c r="H50" s="180" t="e">
        <f t="shared" si="28"/>
        <v>#DIV/0!</v>
      </c>
      <c r="I50" s="35"/>
      <c r="J50" s="35"/>
      <c r="K50" s="35"/>
      <c r="L50" s="60" t="e">
        <f t="shared" si="2"/>
        <v>#DIV/0!</v>
      </c>
      <c r="M50" s="134"/>
      <c r="N50" s="134"/>
      <c r="O50" s="180" t="e">
        <f t="shared" si="15"/>
        <v>#DIV/0!</v>
      </c>
      <c r="P50" s="35"/>
      <c r="Q50" s="35"/>
      <c r="R50" s="35"/>
      <c r="S50" s="60" t="e">
        <f t="shared" si="3"/>
        <v>#DIV/0!</v>
      </c>
      <c r="T50" s="134"/>
      <c r="U50" s="134"/>
      <c r="V50" s="180" t="e">
        <f t="shared" si="16"/>
        <v>#DIV/0!</v>
      </c>
      <c r="W50" s="35"/>
      <c r="X50" s="35"/>
      <c r="Y50" s="35"/>
      <c r="Z50" s="60" t="e">
        <f t="shared" si="4"/>
        <v>#DIV/0!</v>
      </c>
      <c r="AA50" s="134"/>
      <c r="AB50" s="180" t="e">
        <f t="shared" si="17"/>
        <v>#DIV/0!</v>
      </c>
      <c r="AC50" s="180" t="e">
        <f t="shared" si="18"/>
        <v>#DIV/0!</v>
      </c>
      <c r="AD50" s="35"/>
      <c r="AE50" s="35"/>
      <c r="AF50" s="35"/>
      <c r="AG50" s="60" t="e">
        <f t="shared" si="5"/>
        <v>#DIV/0!</v>
      </c>
      <c r="AH50" s="134"/>
      <c r="AI50" s="180" t="e">
        <f t="shared" si="19"/>
        <v>#DIV/0!</v>
      </c>
      <c r="AJ50" s="180" t="e">
        <f t="shared" si="20"/>
        <v>#DIV/0!</v>
      </c>
      <c r="AK50" s="35"/>
      <c r="AL50" s="35"/>
      <c r="AM50" s="35"/>
      <c r="AN50" s="60" t="e">
        <f t="shared" si="6"/>
        <v>#DIV/0!</v>
      </c>
      <c r="AO50" s="134"/>
      <c r="AP50" s="180" t="e">
        <f t="shared" si="21"/>
        <v>#DIV/0!</v>
      </c>
      <c r="AQ50" s="180" t="e">
        <f t="shared" si="22"/>
        <v>#DIV/0!</v>
      </c>
      <c r="AR50" s="134"/>
      <c r="AS50" s="35"/>
      <c r="AT50" s="35"/>
      <c r="AU50" s="35"/>
      <c r="AV50" s="60" t="e">
        <f t="shared" si="7"/>
        <v>#DIV/0!</v>
      </c>
      <c r="AW50" s="134"/>
      <c r="AX50" s="180" t="e">
        <f t="shared" si="23"/>
        <v>#DIV/0!</v>
      </c>
      <c r="AY50" s="180" t="e">
        <f t="shared" si="24"/>
        <v>#DIV/0!</v>
      </c>
      <c r="AZ50" s="134"/>
      <c r="BA50" s="184">
        <f t="shared" si="29"/>
        <v>0</v>
      </c>
      <c r="BB50" s="185">
        <f t="shared" si="30"/>
        <v>0</v>
      </c>
      <c r="BC50" s="185">
        <f t="shared" si="31"/>
        <v>0</v>
      </c>
      <c r="BD50" s="186" t="e">
        <f t="shared" si="25"/>
        <v>#DIV/0!</v>
      </c>
      <c r="BE50" s="187">
        <f t="shared" si="32"/>
        <v>0</v>
      </c>
      <c r="BF50" s="188" t="e">
        <f t="shared" si="26"/>
        <v>#DIV/0!</v>
      </c>
      <c r="BG50" s="189" t="e">
        <f t="shared" si="27"/>
        <v>#DIV/0!</v>
      </c>
      <c r="BH50" s="187">
        <f t="shared" si="33"/>
        <v>0</v>
      </c>
      <c r="BI50" s="187">
        <f t="shared" si="34"/>
        <v>0</v>
      </c>
    </row>
    <row r="51" spans="1:61" ht="15.75" hidden="1">
      <c r="A51" s="264">
        <v>44111</v>
      </c>
      <c r="B51" s="44" t="s">
        <v>39</v>
      </c>
      <c r="C51" s="35"/>
      <c r="D51" s="35"/>
      <c r="E51" s="35"/>
      <c r="F51" s="60" t="e">
        <f t="shared" si="0"/>
        <v>#DIV/0!</v>
      </c>
      <c r="G51" s="134"/>
      <c r="H51" s="180" t="e">
        <f t="shared" si="28"/>
        <v>#DIV/0!</v>
      </c>
      <c r="I51" s="35"/>
      <c r="J51" s="35"/>
      <c r="K51" s="35"/>
      <c r="L51" s="60" t="e">
        <f t="shared" si="2"/>
        <v>#DIV/0!</v>
      </c>
      <c r="M51" s="134"/>
      <c r="N51" s="134"/>
      <c r="O51" s="180" t="e">
        <f t="shared" si="15"/>
        <v>#DIV/0!</v>
      </c>
      <c r="P51" s="35"/>
      <c r="Q51" s="35"/>
      <c r="R51" s="35"/>
      <c r="S51" s="60" t="e">
        <f t="shared" si="3"/>
        <v>#DIV/0!</v>
      </c>
      <c r="T51" s="134"/>
      <c r="U51" s="134"/>
      <c r="V51" s="180" t="e">
        <f t="shared" si="16"/>
        <v>#DIV/0!</v>
      </c>
      <c r="W51" s="35"/>
      <c r="X51" s="35"/>
      <c r="Y51" s="35"/>
      <c r="Z51" s="60" t="e">
        <f t="shared" si="4"/>
        <v>#DIV/0!</v>
      </c>
      <c r="AA51" s="134"/>
      <c r="AB51" s="180" t="e">
        <f t="shared" si="17"/>
        <v>#DIV/0!</v>
      </c>
      <c r="AC51" s="180" t="e">
        <f t="shared" si="18"/>
        <v>#DIV/0!</v>
      </c>
      <c r="AD51" s="35"/>
      <c r="AE51" s="35"/>
      <c r="AF51" s="35"/>
      <c r="AG51" s="60" t="e">
        <f t="shared" si="5"/>
        <v>#DIV/0!</v>
      </c>
      <c r="AH51" s="134"/>
      <c r="AI51" s="180" t="e">
        <f t="shared" si="19"/>
        <v>#DIV/0!</v>
      </c>
      <c r="AJ51" s="180" t="e">
        <f t="shared" si="20"/>
        <v>#DIV/0!</v>
      </c>
      <c r="AK51" s="35"/>
      <c r="AL51" s="35"/>
      <c r="AM51" s="35"/>
      <c r="AN51" s="60" t="e">
        <f t="shared" si="6"/>
        <v>#DIV/0!</v>
      </c>
      <c r="AO51" s="134"/>
      <c r="AP51" s="180" t="e">
        <f t="shared" si="21"/>
        <v>#DIV/0!</v>
      </c>
      <c r="AQ51" s="180" t="e">
        <f t="shared" si="22"/>
        <v>#DIV/0!</v>
      </c>
      <c r="AR51" s="134"/>
      <c r="AS51" s="35"/>
      <c r="AT51" s="35"/>
      <c r="AU51" s="35"/>
      <c r="AV51" s="60" t="e">
        <f t="shared" si="7"/>
        <v>#DIV/0!</v>
      </c>
      <c r="AW51" s="134"/>
      <c r="AX51" s="180" t="e">
        <f t="shared" si="23"/>
        <v>#DIV/0!</v>
      </c>
      <c r="AY51" s="180" t="e">
        <f t="shared" si="24"/>
        <v>#DIV/0!</v>
      </c>
      <c r="AZ51" s="134"/>
      <c r="BA51" s="184">
        <f t="shared" si="29"/>
        <v>0</v>
      </c>
      <c r="BB51" s="185">
        <f t="shared" si="30"/>
        <v>0</v>
      </c>
      <c r="BC51" s="185">
        <f t="shared" si="31"/>
        <v>0</v>
      </c>
      <c r="BD51" s="186" t="e">
        <f t="shared" si="25"/>
        <v>#DIV/0!</v>
      </c>
      <c r="BE51" s="187">
        <f t="shared" si="32"/>
        <v>0</v>
      </c>
      <c r="BF51" s="188" t="e">
        <f t="shared" si="26"/>
        <v>#DIV/0!</v>
      </c>
      <c r="BG51" s="189" t="e">
        <f t="shared" si="27"/>
        <v>#DIV/0!</v>
      </c>
      <c r="BH51" s="187">
        <f t="shared" si="33"/>
        <v>0</v>
      </c>
      <c r="BI51" s="187">
        <f t="shared" si="34"/>
        <v>0</v>
      </c>
    </row>
    <row r="52" spans="1:61" ht="15.75" hidden="1">
      <c r="A52" s="264">
        <v>44112</v>
      </c>
      <c r="B52" s="44" t="s">
        <v>33</v>
      </c>
      <c r="C52" s="35"/>
      <c r="D52" s="35"/>
      <c r="E52" s="35"/>
      <c r="F52" s="60" t="e">
        <f t="shared" si="0"/>
        <v>#DIV/0!</v>
      </c>
      <c r="G52" s="134"/>
      <c r="H52" s="180" t="e">
        <f t="shared" si="28"/>
        <v>#DIV/0!</v>
      </c>
      <c r="I52" s="35"/>
      <c r="J52" s="35"/>
      <c r="K52" s="35"/>
      <c r="L52" s="60" t="e">
        <f t="shared" si="2"/>
        <v>#DIV/0!</v>
      </c>
      <c r="M52" s="134"/>
      <c r="N52" s="134"/>
      <c r="O52" s="180" t="e">
        <f t="shared" si="15"/>
        <v>#DIV/0!</v>
      </c>
      <c r="P52" s="35"/>
      <c r="Q52" s="35"/>
      <c r="R52" s="35"/>
      <c r="S52" s="60" t="e">
        <f t="shared" si="3"/>
        <v>#DIV/0!</v>
      </c>
      <c r="T52" s="134"/>
      <c r="U52" s="134"/>
      <c r="V52" s="180" t="e">
        <f t="shared" si="16"/>
        <v>#DIV/0!</v>
      </c>
      <c r="W52" s="35"/>
      <c r="X52" s="35"/>
      <c r="Y52" s="35"/>
      <c r="Z52" s="60" t="e">
        <f t="shared" si="4"/>
        <v>#DIV/0!</v>
      </c>
      <c r="AA52" s="134"/>
      <c r="AB52" s="180" t="e">
        <f t="shared" si="17"/>
        <v>#DIV/0!</v>
      </c>
      <c r="AC52" s="180" t="e">
        <f t="shared" si="18"/>
        <v>#DIV/0!</v>
      </c>
      <c r="AD52" s="35"/>
      <c r="AE52" s="35"/>
      <c r="AF52" s="35"/>
      <c r="AG52" s="60" t="e">
        <f t="shared" si="5"/>
        <v>#DIV/0!</v>
      </c>
      <c r="AH52" s="134"/>
      <c r="AI52" s="180" t="e">
        <f t="shared" si="19"/>
        <v>#DIV/0!</v>
      </c>
      <c r="AJ52" s="180" t="e">
        <f t="shared" si="20"/>
        <v>#DIV/0!</v>
      </c>
      <c r="AK52" s="35"/>
      <c r="AL52" s="35"/>
      <c r="AM52" s="35"/>
      <c r="AN52" s="60" t="e">
        <f t="shared" si="6"/>
        <v>#DIV/0!</v>
      </c>
      <c r="AO52" s="134"/>
      <c r="AP52" s="180" t="e">
        <f t="shared" si="21"/>
        <v>#DIV/0!</v>
      </c>
      <c r="AQ52" s="180" t="e">
        <f t="shared" si="22"/>
        <v>#DIV/0!</v>
      </c>
      <c r="AR52" s="134"/>
      <c r="AS52" s="35"/>
      <c r="AT52" s="35"/>
      <c r="AU52" s="35"/>
      <c r="AV52" s="60" t="e">
        <f t="shared" si="7"/>
        <v>#DIV/0!</v>
      </c>
      <c r="AW52" s="134"/>
      <c r="AX52" s="180" t="e">
        <f t="shared" si="23"/>
        <v>#DIV/0!</v>
      </c>
      <c r="AY52" s="180" t="e">
        <f t="shared" si="24"/>
        <v>#DIV/0!</v>
      </c>
      <c r="AZ52" s="134"/>
      <c r="BA52" s="184">
        <f t="shared" si="29"/>
        <v>0</v>
      </c>
      <c r="BB52" s="185">
        <f t="shared" si="30"/>
        <v>0</v>
      </c>
      <c r="BC52" s="185">
        <f t="shared" si="31"/>
        <v>0</v>
      </c>
      <c r="BD52" s="186" t="e">
        <f t="shared" si="25"/>
        <v>#DIV/0!</v>
      </c>
      <c r="BE52" s="187">
        <f t="shared" si="32"/>
        <v>0</v>
      </c>
      <c r="BF52" s="188" t="e">
        <f t="shared" si="26"/>
        <v>#DIV/0!</v>
      </c>
      <c r="BG52" s="189" t="e">
        <f t="shared" si="27"/>
        <v>#DIV/0!</v>
      </c>
      <c r="BH52" s="187">
        <f t="shared" si="33"/>
        <v>0</v>
      </c>
      <c r="BI52" s="187">
        <f t="shared" si="34"/>
        <v>0</v>
      </c>
    </row>
    <row r="53" spans="1:61" ht="15.75" hidden="1">
      <c r="A53" s="264">
        <v>44113</v>
      </c>
      <c r="B53" s="44" t="s">
        <v>34</v>
      </c>
      <c r="C53" s="35"/>
      <c r="D53" s="35"/>
      <c r="E53" s="35"/>
      <c r="F53" s="60" t="e">
        <f t="shared" si="0"/>
        <v>#DIV/0!</v>
      </c>
      <c r="G53" s="134"/>
      <c r="H53" s="180" t="e">
        <f t="shared" si="28"/>
        <v>#DIV/0!</v>
      </c>
      <c r="I53" s="35"/>
      <c r="J53" s="35"/>
      <c r="K53" s="35"/>
      <c r="L53" s="60" t="e">
        <f t="shared" si="2"/>
        <v>#DIV/0!</v>
      </c>
      <c r="M53" s="134"/>
      <c r="N53" s="134"/>
      <c r="O53" s="180" t="e">
        <f t="shared" si="15"/>
        <v>#DIV/0!</v>
      </c>
      <c r="P53" s="35"/>
      <c r="Q53" s="35"/>
      <c r="R53" s="35"/>
      <c r="S53" s="60" t="e">
        <f t="shared" si="3"/>
        <v>#DIV/0!</v>
      </c>
      <c r="T53" s="134"/>
      <c r="U53" s="134"/>
      <c r="V53" s="180" t="e">
        <f t="shared" si="16"/>
        <v>#DIV/0!</v>
      </c>
      <c r="W53" s="35"/>
      <c r="X53" s="35"/>
      <c r="Y53" s="35"/>
      <c r="Z53" s="60" t="e">
        <f t="shared" si="4"/>
        <v>#DIV/0!</v>
      </c>
      <c r="AA53" s="134"/>
      <c r="AB53" s="180" t="e">
        <f t="shared" si="17"/>
        <v>#DIV/0!</v>
      </c>
      <c r="AC53" s="180" t="e">
        <f t="shared" si="18"/>
        <v>#DIV/0!</v>
      </c>
      <c r="AD53" s="35"/>
      <c r="AE53" s="35"/>
      <c r="AF53" s="35"/>
      <c r="AG53" s="60" t="e">
        <f t="shared" si="5"/>
        <v>#DIV/0!</v>
      </c>
      <c r="AH53" s="134"/>
      <c r="AI53" s="180" t="e">
        <f t="shared" si="19"/>
        <v>#DIV/0!</v>
      </c>
      <c r="AJ53" s="180" t="e">
        <f t="shared" si="20"/>
        <v>#DIV/0!</v>
      </c>
      <c r="AK53" s="35"/>
      <c r="AL53" s="35"/>
      <c r="AM53" s="35"/>
      <c r="AN53" s="60" t="e">
        <f t="shared" si="6"/>
        <v>#DIV/0!</v>
      </c>
      <c r="AO53" s="134"/>
      <c r="AP53" s="180" t="e">
        <f t="shared" si="21"/>
        <v>#DIV/0!</v>
      </c>
      <c r="AQ53" s="180" t="e">
        <f t="shared" si="22"/>
        <v>#DIV/0!</v>
      </c>
      <c r="AR53" s="134"/>
      <c r="AS53" s="35"/>
      <c r="AT53" s="35"/>
      <c r="AU53" s="35"/>
      <c r="AV53" s="60" t="e">
        <f t="shared" si="7"/>
        <v>#DIV/0!</v>
      </c>
      <c r="AW53" s="134"/>
      <c r="AX53" s="180" t="e">
        <f t="shared" si="23"/>
        <v>#DIV/0!</v>
      </c>
      <c r="AY53" s="180" t="e">
        <f t="shared" si="24"/>
        <v>#DIV/0!</v>
      </c>
      <c r="AZ53" s="134"/>
      <c r="BA53" s="184">
        <f t="shared" si="29"/>
        <v>0</v>
      </c>
      <c r="BB53" s="185">
        <f t="shared" si="30"/>
        <v>0</v>
      </c>
      <c r="BC53" s="185">
        <f t="shared" si="31"/>
        <v>0</v>
      </c>
      <c r="BD53" s="186" t="e">
        <f t="shared" si="25"/>
        <v>#DIV/0!</v>
      </c>
      <c r="BE53" s="187">
        <f t="shared" si="32"/>
        <v>0</v>
      </c>
      <c r="BF53" s="188" t="e">
        <f t="shared" si="26"/>
        <v>#DIV/0!</v>
      </c>
      <c r="BG53" s="189" t="e">
        <f t="shared" si="27"/>
        <v>#DIV/0!</v>
      </c>
      <c r="BH53" s="187">
        <f t="shared" si="33"/>
        <v>0</v>
      </c>
      <c r="BI53" s="187">
        <f t="shared" si="34"/>
        <v>0</v>
      </c>
    </row>
    <row r="54" spans="1:61" ht="15.75" hidden="1">
      <c r="A54" s="264">
        <v>44114</v>
      </c>
      <c r="B54" s="44" t="s">
        <v>35</v>
      </c>
      <c r="C54" s="35"/>
      <c r="D54" s="35"/>
      <c r="E54" s="35"/>
      <c r="F54" s="60" t="e">
        <f t="shared" si="0"/>
        <v>#DIV/0!</v>
      </c>
      <c r="G54" s="134"/>
      <c r="H54" s="180" t="e">
        <f t="shared" si="28"/>
        <v>#DIV/0!</v>
      </c>
      <c r="I54" s="35"/>
      <c r="J54" s="35"/>
      <c r="K54" s="35"/>
      <c r="L54" s="60" t="e">
        <f t="shared" si="2"/>
        <v>#DIV/0!</v>
      </c>
      <c r="M54" s="134"/>
      <c r="N54" s="134"/>
      <c r="O54" s="180" t="e">
        <f t="shared" si="15"/>
        <v>#DIV/0!</v>
      </c>
      <c r="P54" s="35"/>
      <c r="Q54" s="35"/>
      <c r="R54" s="35"/>
      <c r="S54" s="60" t="e">
        <f t="shared" si="3"/>
        <v>#DIV/0!</v>
      </c>
      <c r="T54" s="134"/>
      <c r="U54" s="134"/>
      <c r="V54" s="180" t="e">
        <f t="shared" si="16"/>
        <v>#DIV/0!</v>
      </c>
      <c r="W54" s="35"/>
      <c r="X54" s="35"/>
      <c r="Y54" s="35"/>
      <c r="Z54" s="60" t="e">
        <f t="shared" si="4"/>
        <v>#DIV/0!</v>
      </c>
      <c r="AA54" s="134"/>
      <c r="AB54" s="180" t="e">
        <f t="shared" si="17"/>
        <v>#DIV/0!</v>
      </c>
      <c r="AC54" s="180" t="e">
        <f t="shared" si="18"/>
        <v>#DIV/0!</v>
      </c>
      <c r="AD54" s="35"/>
      <c r="AE54" s="35"/>
      <c r="AF54" s="35"/>
      <c r="AG54" s="60" t="e">
        <f t="shared" si="5"/>
        <v>#DIV/0!</v>
      </c>
      <c r="AH54" s="134"/>
      <c r="AI54" s="180" t="e">
        <f t="shared" si="19"/>
        <v>#DIV/0!</v>
      </c>
      <c r="AJ54" s="180" t="e">
        <f t="shared" si="20"/>
        <v>#DIV/0!</v>
      </c>
      <c r="AK54" s="35"/>
      <c r="AL54" s="35"/>
      <c r="AM54" s="35"/>
      <c r="AN54" s="60" t="e">
        <f t="shared" si="6"/>
        <v>#DIV/0!</v>
      </c>
      <c r="AO54" s="134"/>
      <c r="AP54" s="180" t="e">
        <f t="shared" si="21"/>
        <v>#DIV/0!</v>
      </c>
      <c r="AQ54" s="180" t="e">
        <f t="shared" si="22"/>
        <v>#DIV/0!</v>
      </c>
      <c r="AR54" s="134"/>
      <c r="AS54" s="35"/>
      <c r="AT54" s="35"/>
      <c r="AU54" s="35"/>
      <c r="AV54" s="60" t="e">
        <f t="shared" si="7"/>
        <v>#DIV/0!</v>
      </c>
      <c r="AW54" s="134"/>
      <c r="AX54" s="180" t="e">
        <f t="shared" si="23"/>
        <v>#DIV/0!</v>
      </c>
      <c r="AY54" s="180" t="e">
        <f t="shared" si="24"/>
        <v>#DIV/0!</v>
      </c>
      <c r="AZ54" s="134"/>
      <c r="BA54" s="184">
        <f t="shared" si="29"/>
        <v>0</v>
      </c>
      <c r="BB54" s="185">
        <f t="shared" si="30"/>
        <v>0</v>
      </c>
      <c r="BC54" s="185">
        <f t="shared" si="31"/>
        <v>0</v>
      </c>
      <c r="BD54" s="186" t="e">
        <f t="shared" si="25"/>
        <v>#DIV/0!</v>
      </c>
      <c r="BE54" s="187">
        <f t="shared" si="32"/>
        <v>0</v>
      </c>
      <c r="BF54" s="188" t="e">
        <f t="shared" si="26"/>
        <v>#DIV/0!</v>
      </c>
      <c r="BG54" s="189" t="e">
        <f t="shared" si="27"/>
        <v>#DIV/0!</v>
      </c>
      <c r="BH54" s="187">
        <f t="shared" si="33"/>
        <v>0</v>
      </c>
      <c r="BI54" s="187">
        <f t="shared" si="34"/>
        <v>0</v>
      </c>
    </row>
    <row r="55" spans="1:61" ht="15.75" hidden="1">
      <c r="A55" s="264">
        <v>44115</v>
      </c>
      <c r="B55" s="44" t="s">
        <v>36</v>
      </c>
      <c r="C55" s="35"/>
      <c r="D55" s="35"/>
      <c r="E55" s="35"/>
      <c r="F55" s="60" t="e">
        <f t="shared" si="0"/>
        <v>#DIV/0!</v>
      </c>
      <c r="G55" s="134"/>
      <c r="H55" s="180" t="e">
        <f t="shared" si="28"/>
        <v>#DIV/0!</v>
      </c>
      <c r="I55" s="35"/>
      <c r="J55" s="35"/>
      <c r="K55" s="35"/>
      <c r="L55" s="60" t="e">
        <f t="shared" si="2"/>
        <v>#DIV/0!</v>
      </c>
      <c r="M55" s="134"/>
      <c r="N55" s="134"/>
      <c r="O55" s="180" t="e">
        <f t="shared" si="15"/>
        <v>#DIV/0!</v>
      </c>
      <c r="P55" s="35"/>
      <c r="Q55" s="35"/>
      <c r="R55" s="35"/>
      <c r="S55" s="60" t="e">
        <f t="shared" si="3"/>
        <v>#DIV/0!</v>
      </c>
      <c r="T55" s="134"/>
      <c r="U55" s="134"/>
      <c r="V55" s="180" t="e">
        <f t="shared" si="16"/>
        <v>#DIV/0!</v>
      </c>
      <c r="W55" s="35"/>
      <c r="X55" s="35"/>
      <c r="Y55" s="35"/>
      <c r="Z55" s="60" t="e">
        <f t="shared" si="4"/>
        <v>#DIV/0!</v>
      </c>
      <c r="AA55" s="134"/>
      <c r="AB55" s="180" t="e">
        <f t="shared" si="17"/>
        <v>#DIV/0!</v>
      </c>
      <c r="AC55" s="180" t="e">
        <f t="shared" si="18"/>
        <v>#DIV/0!</v>
      </c>
      <c r="AD55" s="35"/>
      <c r="AE55" s="35"/>
      <c r="AF55" s="35"/>
      <c r="AG55" s="60" t="e">
        <f t="shared" si="5"/>
        <v>#DIV/0!</v>
      </c>
      <c r="AH55" s="134"/>
      <c r="AI55" s="180" t="e">
        <f t="shared" si="19"/>
        <v>#DIV/0!</v>
      </c>
      <c r="AJ55" s="180" t="e">
        <f t="shared" si="20"/>
        <v>#DIV/0!</v>
      </c>
      <c r="AK55" s="35"/>
      <c r="AL55" s="35"/>
      <c r="AM55" s="35"/>
      <c r="AN55" s="60" t="e">
        <f t="shared" si="6"/>
        <v>#DIV/0!</v>
      </c>
      <c r="AO55" s="134"/>
      <c r="AP55" s="180" t="e">
        <f t="shared" si="21"/>
        <v>#DIV/0!</v>
      </c>
      <c r="AQ55" s="180" t="e">
        <f t="shared" si="22"/>
        <v>#DIV/0!</v>
      </c>
      <c r="AR55" s="134"/>
      <c r="AS55" s="35"/>
      <c r="AT55" s="35"/>
      <c r="AU55" s="35"/>
      <c r="AV55" s="60" t="e">
        <f t="shared" si="7"/>
        <v>#DIV/0!</v>
      </c>
      <c r="AW55" s="134"/>
      <c r="AX55" s="180" t="e">
        <f t="shared" si="23"/>
        <v>#DIV/0!</v>
      </c>
      <c r="AY55" s="180" t="e">
        <f t="shared" si="24"/>
        <v>#DIV/0!</v>
      </c>
      <c r="AZ55" s="134"/>
      <c r="BA55" s="184">
        <f t="shared" si="29"/>
        <v>0</v>
      </c>
      <c r="BB55" s="185">
        <f t="shared" si="30"/>
        <v>0</v>
      </c>
      <c r="BC55" s="185">
        <f t="shared" si="31"/>
        <v>0</v>
      </c>
      <c r="BD55" s="186" t="e">
        <f t="shared" si="25"/>
        <v>#DIV/0!</v>
      </c>
      <c r="BE55" s="187">
        <f t="shared" si="32"/>
        <v>0</v>
      </c>
      <c r="BF55" s="188" t="e">
        <f t="shared" si="26"/>
        <v>#DIV/0!</v>
      </c>
      <c r="BG55" s="189" t="e">
        <f t="shared" si="27"/>
        <v>#DIV/0!</v>
      </c>
      <c r="BH55" s="187">
        <f t="shared" si="33"/>
        <v>0</v>
      </c>
      <c r="BI55" s="187">
        <f t="shared" si="34"/>
        <v>0</v>
      </c>
    </row>
    <row r="56" spans="1:61" ht="15.75" hidden="1">
      <c r="A56" s="264">
        <v>44116</v>
      </c>
      <c r="B56" s="44" t="s">
        <v>37</v>
      </c>
      <c r="C56" s="35"/>
      <c r="D56" s="35"/>
      <c r="E56" s="35"/>
      <c r="F56" s="60" t="e">
        <f t="shared" si="0"/>
        <v>#DIV/0!</v>
      </c>
      <c r="G56" s="134"/>
      <c r="H56" s="180" t="e">
        <f t="shared" si="28"/>
        <v>#DIV/0!</v>
      </c>
      <c r="I56" s="35"/>
      <c r="J56" s="35"/>
      <c r="K56" s="35"/>
      <c r="L56" s="60" t="e">
        <f t="shared" si="2"/>
        <v>#DIV/0!</v>
      </c>
      <c r="M56" s="134"/>
      <c r="N56" s="134"/>
      <c r="O56" s="180" t="e">
        <f t="shared" si="15"/>
        <v>#DIV/0!</v>
      </c>
      <c r="P56" s="35"/>
      <c r="Q56" s="35"/>
      <c r="R56" s="35"/>
      <c r="S56" s="60" t="e">
        <f t="shared" si="3"/>
        <v>#DIV/0!</v>
      </c>
      <c r="T56" s="134"/>
      <c r="U56" s="134"/>
      <c r="V56" s="180" t="e">
        <f t="shared" si="16"/>
        <v>#DIV/0!</v>
      </c>
      <c r="W56" s="35"/>
      <c r="X56" s="35"/>
      <c r="Y56" s="35"/>
      <c r="Z56" s="60" t="e">
        <f t="shared" si="4"/>
        <v>#DIV/0!</v>
      </c>
      <c r="AA56" s="134"/>
      <c r="AB56" s="180" t="e">
        <f t="shared" si="17"/>
        <v>#DIV/0!</v>
      </c>
      <c r="AC56" s="180" t="e">
        <f t="shared" si="18"/>
        <v>#DIV/0!</v>
      </c>
      <c r="AD56" s="35"/>
      <c r="AE56" s="35"/>
      <c r="AF56" s="35"/>
      <c r="AG56" s="60" t="e">
        <f t="shared" si="5"/>
        <v>#DIV/0!</v>
      </c>
      <c r="AH56" s="134"/>
      <c r="AI56" s="180" t="e">
        <f t="shared" si="19"/>
        <v>#DIV/0!</v>
      </c>
      <c r="AJ56" s="180" t="e">
        <f t="shared" si="20"/>
        <v>#DIV/0!</v>
      </c>
      <c r="AK56" s="35"/>
      <c r="AL56" s="35"/>
      <c r="AM56" s="35"/>
      <c r="AN56" s="60" t="e">
        <f t="shared" si="6"/>
        <v>#DIV/0!</v>
      </c>
      <c r="AO56" s="134"/>
      <c r="AP56" s="180" t="e">
        <f t="shared" si="21"/>
        <v>#DIV/0!</v>
      </c>
      <c r="AQ56" s="180" t="e">
        <f t="shared" si="22"/>
        <v>#DIV/0!</v>
      </c>
      <c r="AR56" s="134"/>
      <c r="AS56" s="35"/>
      <c r="AT56" s="35"/>
      <c r="AU56" s="35"/>
      <c r="AV56" s="60" t="e">
        <f t="shared" si="7"/>
        <v>#DIV/0!</v>
      </c>
      <c r="AW56" s="134"/>
      <c r="AX56" s="180" t="e">
        <f t="shared" si="23"/>
        <v>#DIV/0!</v>
      </c>
      <c r="AY56" s="180" t="e">
        <f t="shared" si="24"/>
        <v>#DIV/0!</v>
      </c>
      <c r="AZ56" s="134"/>
      <c r="BA56" s="184">
        <f t="shared" si="29"/>
        <v>0</v>
      </c>
      <c r="BB56" s="185">
        <f t="shared" si="30"/>
        <v>0</v>
      </c>
      <c r="BC56" s="185">
        <f t="shared" si="31"/>
        <v>0</v>
      </c>
      <c r="BD56" s="186" t="e">
        <f t="shared" si="25"/>
        <v>#DIV/0!</v>
      </c>
      <c r="BE56" s="187">
        <f t="shared" si="32"/>
        <v>0</v>
      </c>
      <c r="BF56" s="188" t="e">
        <f t="shared" si="26"/>
        <v>#DIV/0!</v>
      </c>
      <c r="BG56" s="189" t="e">
        <f t="shared" si="27"/>
        <v>#DIV/0!</v>
      </c>
      <c r="BH56" s="187">
        <f t="shared" si="33"/>
        <v>0</v>
      </c>
      <c r="BI56" s="187">
        <f t="shared" si="34"/>
        <v>0</v>
      </c>
    </row>
    <row r="57" spans="1:61" ht="15.75" hidden="1">
      <c r="A57" s="264">
        <v>44117</v>
      </c>
      <c r="B57" s="44" t="s">
        <v>38</v>
      </c>
      <c r="C57" s="35"/>
      <c r="D57" s="35"/>
      <c r="E57" s="35"/>
      <c r="F57" s="60" t="e">
        <f t="shared" si="0"/>
        <v>#DIV/0!</v>
      </c>
      <c r="G57" s="134"/>
      <c r="H57" s="180" t="e">
        <f t="shared" si="28"/>
        <v>#DIV/0!</v>
      </c>
      <c r="I57" s="35"/>
      <c r="J57" s="35"/>
      <c r="K57" s="35"/>
      <c r="L57" s="60" t="e">
        <f t="shared" si="2"/>
        <v>#DIV/0!</v>
      </c>
      <c r="M57" s="134"/>
      <c r="N57" s="134"/>
      <c r="O57" s="180" t="e">
        <f t="shared" si="15"/>
        <v>#DIV/0!</v>
      </c>
      <c r="P57" s="35"/>
      <c r="Q57" s="35"/>
      <c r="R57" s="35"/>
      <c r="S57" s="60" t="e">
        <f t="shared" si="3"/>
        <v>#DIV/0!</v>
      </c>
      <c r="T57" s="134"/>
      <c r="U57" s="134"/>
      <c r="V57" s="180" t="e">
        <f t="shared" si="16"/>
        <v>#DIV/0!</v>
      </c>
      <c r="W57" s="35"/>
      <c r="X57" s="35"/>
      <c r="Y57" s="35"/>
      <c r="Z57" s="60" t="e">
        <f t="shared" si="4"/>
        <v>#DIV/0!</v>
      </c>
      <c r="AA57" s="134"/>
      <c r="AB57" s="180" t="e">
        <f t="shared" si="17"/>
        <v>#DIV/0!</v>
      </c>
      <c r="AC57" s="180" t="e">
        <f t="shared" si="18"/>
        <v>#DIV/0!</v>
      </c>
      <c r="AD57" s="35"/>
      <c r="AE57" s="35"/>
      <c r="AF57" s="35"/>
      <c r="AG57" s="60" t="e">
        <f t="shared" si="5"/>
        <v>#DIV/0!</v>
      </c>
      <c r="AH57" s="134"/>
      <c r="AI57" s="180" t="e">
        <f t="shared" si="19"/>
        <v>#DIV/0!</v>
      </c>
      <c r="AJ57" s="180" t="e">
        <f t="shared" si="20"/>
        <v>#DIV/0!</v>
      </c>
      <c r="AK57" s="35"/>
      <c r="AL57" s="35"/>
      <c r="AM57" s="35"/>
      <c r="AN57" s="60" t="e">
        <f t="shared" si="6"/>
        <v>#DIV/0!</v>
      </c>
      <c r="AO57" s="134"/>
      <c r="AP57" s="180" t="e">
        <f t="shared" si="21"/>
        <v>#DIV/0!</v>
      </c>
      <c r="AQ57" s="180" t="e">
        <f t="shared" si="22"/>
        <v>#DIV/0!</v>
      </c>
      <c r="AR57" s="134"/>
      <c r="AS57" s="35"/>
      <c r="AT57" s="35"/>
      <c r="AU57" s="35"/>
      <c r="AV57" s="60" t="e">
        <f t="shared" si="7"/>
        <v>#DIV/0!</v>
      </c>
      <c r="AW57" s="134"/>
      <c r="AX57" s="180" t="e">
        <f t="shared" si="23"/>
        <v>#DIV/0!</v>
      </c>
      <c r="AY57" s="180" t="e">
        <f t="shared" si="24"/>
        <v>#DIV/0!</v>
      </c>
      <c r="AZ57" s="134"/>
      <c r="BA57" s="184">
        <f t="shared" si="29"/>
        <v>0</v>
      </c>
      <c r="BB57" s="185">
        <f t="shared" si="30"/>
        <v>0</v>
      </c>
      <c r="BC57" s="185">
        <f t="shared" si="31"/>
        <v>0</v>
      </c>
      <c r="BD57" s="186" t="e">
        <f t="shared" si="25"/>
        <v>#DIV/0!</v>
      </c>
      <c r="BE57" s="187">
        <f t="shared" si="32"/>
        <v>0</v>
      </c>
      <c r="BF57" s="188" t="e">
        <f t="shared" si="26"/>
        <v>#DIV/0!</v>
      </c>
      <c r="BG57" s="189" t="e">
        <f t="shared" si="27"/>
        <v>#DIV/0!</v>
      </c>
      <c r="BH57" s="187">
        <f t="shared" si="33"/>
        <v>0</v>
      </c>
      <c r="BI57" s="187">
        <f t="shared" si="34"/>
        <v>0</v>
      </c>
    </row>
    <row r="58" spans="1:61" ht="15.75" hidden="1">
      <c r="A58" s="264">
        <v>44118</v>
      </c>
      <c r="B58" s="44" t="s">
        <v>39</v>
      </c>
      <c r="C58" s="35"/>
      <c r="D58" s="35"/>
      <c r="E58" s="35"/>
      <c r="F58" s="60" t="e">
        <f t="shared" si="0"/>
        <v>#DIV/0!</v>
      </c>
      <c r="G58" s="134"/>
      <c r="H58" s="180" t="e">
        <f t="shared" si="28"/>
        <v>#DIV/0!</v>
      </c>
      <c r="I58" s="35"/>
      <c r="J58" s="35"/>
      <c r="K58" s="35"/>
      <c r="L58" s="60" t="e">
        <f t="shared" si="2"/>
        <v>#DIV/0!</v>
      </c>
      <c r="M58" s="134"/>
      <c r="N58" s="134"/>
      <c r="O58" s="180" t="e">
        <f t="shared" si="15"/>
        <v>#DIV/0!</v>
      </c>
      <c r="P58" s="35"/>
      <c r="Q58" s="35"/>
      <c r="R58" s="35"/>
      <c r="S58" s="60" t="e">
        <f t="shared" si="3"/>
        <v>#DIV/0!</v>
      </c>
      <c r="T58" s="134"/>
      <c r="U58" s="134"/>
      <c r="V58" s="180" t="e">
        <f t="shared" si="16"/>
        <v>#DIV/0!</v>
      </c>
      <c r="W58" s="35"/>
      <c r="X58" s="35"/>
      <c r="Y58" s="35"/>
      <c r="Z58" s="60" t="e">
        <f t="shared" si="4"/>
        <v>#DIV/0!</v>
      </c>
      <c r="AA58" s="134"/>
      <c r="AB58" s="180" t="e">
        <f t="shared" si="17"/>
        <v>#DIV/0!</v>
      </c>
      <c r="AC58" s="180" t="e">
        <f t="shared" si="18"/>
        <v>#DIV/0!</v>
      </c>
      <c r="AD58" s="35"/>
      <c r="AE58" s="35"/>
      <c r="AF58" s="35"/>
      <c r="AG58" s="60" t="e">
        <f t="shared" si="5"/>
        <v>#DIV/0!</v>
      </c>
      <c r="AH58" s="134"/>
      <c r="AI58" s="180" t="e">
        <f t="shared" si="19"/>
        <v>#DIV/0!</v>
      </c>
      <c r="AJ58" s="180" t="e">
        <f t="shared" si="20"/>
        <v>#DIV/0!</v>
      </c>
      <c r="AK58" s="35"/>
      <c r="AL58" s="35"/>
      <c r="AM58" s="35"/>
      <c r="AN58" s="60" t="e">
        <f t="shared" si="6"/>
        <v>#DIV/0!</v>
      </c>
      <c r="AO58" s="134"/>
      <c r="AP58" s="180" t="e">
        <f t="shared" si="21"/>
        <v>#DIV/0!</v>
      </c>
      <c r="AQ58" s="180" t="e">
        <f t="shared" si="22"/>
        <v>#DIV/0!</v>
      </c>
      <c r="AR58" s="134"/>
      <c r="AS58" s="35"/>
      <c r="AT58" s="35"/>
      <c r="AU58" s="35"/>
      <c r="AV58" s="60" t="e">
        <f t="shared" si="7"/>
        <v>#DIV/0!</v>
      </c>
      <c r="AW58" s="134"/>
      <c r="AX58" s="180" t="e">
        <f t="shared" si="23"/>
        <v>#DIV/0!</v>
      </c>
      <c r="AY58" s="180" t="e">
        <f t="shared" si="24"/>
        <v>#DIV/0!</v>
      </c>
      <c r="AZ58" s="134"/>
      <c r="BA58" s="184">
        <f t="shared" si="29"/>
        <v>0</v>
      </c>
      <c r="BB58" s="185">
        <f t="shared" si="30"/>
        <v>0</v>
      </c>
      <c r="BC58" s="185">
        <f t="shared" si="31"/>
        <v>0</v>
      </c>
      <c r="BD58" s="186" t="e">
        <f t="shared" si="25"/>
        <v>#DIV/0!</v>
      </c>
      <c r="BE58" s="187">
        <f t="shared" si="32"/>
        <v>0</v>
      </c>
      <c r="BF58" s="188" t="e">
        <f t="shared" si="26"/>
        <v>#DIV/0!</v>
      </c>
      <c r="BG58" s="189" t="e">
        <f t="shared" si="27"/>
        <v>#DIV/0!</v>
      </c>
      <c r="BH58" s="187">
        <f t="shared" si="33"/>
        <v>0</v>
      </c>
      <c r="BI58" s="187">
        <f t="shared" si="34"/>
        <v>0</v>
      </c>
    </row>
    <row r="59" spans="1:61" ht="15.75" hidden="1">
      <c r="A59" s="264">
        <v>44119</v>
      </c>
      <c r="B59" s="44" t="s">
        <v>33</v>
      </c>
      <c r="C59" s="35"/>
      <c r="D59" s="35"/>
      <c r="E59" s="35"/>
      <c r="F59" s="60" t="e">
        <f t="shared" si="0"/>
        <v>#DIV/0!</v>
      </c>
      <c r="G59" s="134"/>
      <c r="H59" s="180" t="e">
        <f t="shared" si="28"/>
        <v>#DIV/0!</v>
      </c>
      <c r="I59" s="35"/>
      <c r="J59" s="35"/>
      <c r="K59" s="35"/>
      <c r="L59" s="60" t="e">
        <f t="shared" si="2"/>
        <v>#DIV/0!</v>
      </c>
      <c r="M59" s="134"/>
      <c r="N59" s="134"/>
      <c r="O59" s="180" t="e">
        <f t="shared" si="15"/>
        <v>#DIV/0!</v>
      </c>
      <c r="P59" s="35"/>
      <c r="Q59" s="35"/>
      <c r="R59" s="35"/>
      <c r="S59" s="60" t="e">
        <f t="shared" si="3"/>
        <v>#DIV/0!</v>
      </c>
      <c r="T59" s="134"/>
      <c r="U59" s="134"/>
      <c r="V59" s="180" t="e">
        <f t="shared" si="16"/>
        <v>#DIV/0!</v>
      </c>
      <c r="W59" s="35"/>
      <c r="X59" s="35"/>
      <c r="Y59" s="35"/>
      <c r="Z59" s="60" t="e">
        <f t="shared" si="4"/>
        <v>#DIV/0!</v>
      </c>
      <c r="AA59" s="134"/>
      <c r="AB59" s="180" t="e">
        <f t="shared" si="17"/>
        <v>#DIV/0!</v>
      </c>
      <c r="AC59" s="180" t="e">
        <f t="shared" si="18"/>
        <v>#DIV/0!</v>
      </c>
      <c r="AD59" s="35"/>
      <c r="AE59" s="35"/>
      <c r="AF59" s="35"/>
      <c r="AG59" s="60" t="e">
        <f t="shared" si="5"/>
        <v>#DIV/0!</v>
      </c>
      <c r="AH59" s="134"/>
      <c r="AI59" s="180" t="e">
        <f t="shared" si="19"/>
        <v>#DIV/0!</v>
      </c>
      <c r="AJ59" s="180" t="e">
        <f t="shared" si="20"/>
        <v>#DIV/0!</v>
      </c>
      <c r="AK59" s="35"/>
      <c r="AL59" s="35"/>
      <c r="AM59" s="35"/>
      <c r="AN59" s="60" t="e">
        <f t="shared" si="6"/>
        <v>#DIV/0!</v>
      </c>
      <c r="AO59" s="134"/>
      <c r="AP59" s="180" t="e">
        <f t="shared" si="21"/>
        <v>#DIV/0!</v>
      </c>
      <c r="AQ59" s="180" t="e">
        <f t="shared" si="22"/>
        <v>#DIV/0!</v>
      </c>
      <c r="AR59" s="134"/>
      <c r="AS59" s="35"/>
      <c r="AT59" s="35"/>
      <c r="AU59" s="35"/>
      <c r="AV59" s="60" t="e">
        <f t="shared" si="7"/>
        <v>#DIV/0!</v>
      </c>
      <c r="AW59" s="134"/>
      <c r="AX59" s="180" t="e">
        <f t="shared" si="23"/>
        <v>#DIV/0!</v>
      </c>
      <c r="AY59" s="180" t="e">
        <f t="shared" si="24"/>
        <v>#DIV/0!</v>
      </c>
      <c r="AZ59" s="134"/>
      <c r="BA59" s="184">
        <f t="shared" si="29"/>
        <v>0</v>
      </c>
      <c r="BB59" s="185">
        <f t="shared" si="30"/>
        <v>0</v>
      </c>
      <c r="BC59" s="185">
        <f t="shared" si="31"/>
        <v>0</v>
      </c>
      <c r="BD59" s="186" t="e">
        <f t="shared" si="25"/>
        <v>#DIV/0!</v>
      </c>
      <c r="BE59" s="187">
        <f t="shared" si="32"/>
        <v>0</v>
      </c>
      <c r="BF59" s="188" t="e">
        <f t="shared" si="26"/>
        <v>#DIV/0!</v>
      </c>
      <c r="BG59" s="189" t="e">
        <f t="shared" si="27"/>
        <v>#DIV/0!</v>
      </c>
      <c r="BH59" s="187">
        <f t="shared" si="33"/>
        <v>0</v>
      </c>
      <c r="BI59" s="187">
        <f t="shared" si="34"/>
        <v>0</v>
      </c>
    </row>
    <row r="60" spans="1:61" ht="15.75" hidden="1">
      <c r="A60" s="264">
        <v>44120</v>
      </c>
      <c r="B60" s="44" t="s">
        <v>34</v>
      </c>
      <c r="C60" s="35"/>
      <c r="D60" s="35"/>
      <c r="E60" s="35"/>
      <c r="F60" s="60" t="e">
        <f t="shared" si="0"/>
        <v>#DIV/0!</v>
      </c>
      <c r="G60" s="134"/>
      <c r="H60" s="180" t="e">
        <f t="shared" si="28"/>
        <v>#DIV/0!</v>
      </c>
      <c r="I60" s="35"/>
      <c r="J60" s="35"/>
      <c r="K60" s="35"/>
      <c r="L60" s="60" t="e">
        <f t="shared" si="2"/>
        <v>#DIV/0!</v>
      </c>
      <c r="M60" s="134"/>
      <c r="N60" s="134"/>
      <c r="O60" s="180" t="e">
        <f t="shared" si="15"/>
        <v>#DIV/0!</v>
      </c>
      <c r="P60" s="35"/>
      <c r="Q60" s="35"/>
      <c r="R60" s="35"/>
      <c r="S60" s="60" t="e">
        <f t="shared" si="3"/>
        <v>#DIV/0!</v>
      </c>
      <c r="T60" s="134"/>
      <c r="U60" s="134"/>
      <c r="V60" s="180" t="e">
        <f t="shared" si="16"/>
        <v>#DIV/0!</v>
      </c>
      <c r="W60" s="35"/>
      <c r="X60" s="35"/>
      <c r="Y60" s="35"/>
      <c r="Z60" s="60" t="e">
        <f t="shared" si="4"/>
        <v>#DIV/0!</v>
      </c>
      <c r="AA60" s="134"/>
      <c r="AB60" s="180" t="e">
        <f t="shared" si="17"/>
        <v>#DIV/0!</v>
      </c>
      <c r="AC60" s="180" t="e">
        <f t="shared" si="18"/>
        <v>#DIV/0!</v>
      </c>
      <c r="AD60" s="35"/>
      <c r="AE60" s="35"/>
      <c r="AF60" s="35"/>
      <c r="AG60" s="60" t="e">
        <f t="shared" si="5"/>
        <v>#DIV/0!</v>
      </c>
      <c r="AH60" s="134"/>
      <c r="AI60" s="180" t="e">
        <f t="shared" si="19"/>
        <v>#DIV/0!</v>
      </c>
      <c r="AJ60" s="180" t="e">
        <f t="shared" si="20"/>
        <v>#DIV/0!</v>
      </c>
      <c r="AK60" s="35"/>
      <c r="AL60" s="35"/>
      <c r="AM60" s="35"/>
      <c r="AN60" s="60" t="e">
        <f t="shared" si="6"/>
        <v>#DIV/0!</v>
      </c>
      <c r="AO60" s="134"/>
      <c r="AP60" s="180" t="e">
        <f t="shared" si="21"/>
        <v>#DIV/0!</v>
      </c>
      <c r="AQ60" s="180" t="e">
        <f t="shared" si="22"/>
        <v>#DIV/0!</v>
      </c>
      <c r="AR60" s="134"/>
      <c r="AS60" s="35"/>
      <c r="AT60" s="35"/>
      <c r="AU60" s="35"/>
      <c r="AV60" s="60" t="e">
        <f t="shared" si="7"/>
        <v>#DIV/0!</v>
      </c>
      <c r="AW60" s="134"/>
      <c r="AX60" s="180" t="e">
        <f t="shared" si="23"/>
        <v>#DIV/0!</v>
      </c>
      <c r="AY60" s="180" t="e">
        <f t="shared" si="24"/>
        <v>#DIV/0!</v>
      </c>
      <c r="AZ60" s="134"/>
      <c r="BA60" s="184">
        <f t="shared" si="29"/>
        <v>0</v>
      </c>
      <c r="BB60" s="185">
        <f t="shared" si="30"/>
        <v>0</v>
      </c>
      <c r="BC60" s="185">
        <f t="shared" si="31"/>
        <v>0</v>
      </c>
      <c r="BD60" s="186" t="e">
        <f t="shared" si="25"/>
        <v>#DIV/0!</v>
      </c>
      <c r="BE60" s="187">
        <f t="shared" si="32"/>
        <v>0</v>
      </c>
      <c r="BF60" s="188" t="e">
        <f t="shared" si="26"/>
        <v>#DIV/0!</v>
      </c>
      <c r="BG60" s="189" t="e">
        <f t="shared" si="27"/>
        <v>#DIV/0!</v>
      </c>
      <c r="BH60" s="187">
        <f t="shared" si="33"/>
        <v>0</v>
      </c>
      <c r="BI60" s="187">
        <f t="shared" si="34"/>
        <v>0</v>
      </c>
    </row>
    <row r="61" spans="1:61" ht="15.75" hidden="1">
      <c r="A61" s="264">
        <v>44121</v>
      </c>
      <c r="B61" s="44" t="s">
        <v>35</v>
      </c>
      <c r="C61" s="35"/>
      <c r="D61" s="35"/>
      <c r="E61" s="35"/>
      <c r="F61" s="60" t="e">
        <f t="shared" si="0"/>
        <v>#DIV/0!</v>
      </c>
      <c r="G61" s="134"/>
      <c r="H61" s="180" t="e">
        <f t="shared" si="28"/>
        <v>#DIV/0!</v>
      </c>
      <c r="I61" s="35"/>
      <c r="J61" s="35"/>
      <c r="K61" s="35"/>
      <c r="L61" s="60" t="e">
        <f t="shared" si="2"/>
        <v>#DIV/0!</v>
      </c>
      <c r="M61" s="134"/>
      <c r="N61" s="134"/>
      <c r="O61" s="180" t="e">
        <f t="shared" si="15"/>
        <v>#DIV/0!</v>
      </c>
      <c r="P61" s="35"/>
      <c r="Q61" s="35"/>
      <c r="R61" s="35"/>
      <c r="S61" s="60" t="e">
        <f t="shared" si="3"/>
        <v>#DIV/0!</v>
      </c>
      <c r="T61" s="134"/>
      <c r="U61" s="134"/>
      <c r="V61" s="180" t="e">
        <f t="shared" si="16"/>
        <v>#DIV/0!</v>
      </c>
      <c r="W61" s="35"/>
      <c r="X61" s="35"/>
      <c r="Y61" s="35"/>
      <c r="Z61" s="60" t="e">
        <f t="shared" si="4"/>
        <v>#DIV/0!</v>
      </c>
      <c r="AA61" s="134"/>
      <c r="AB61" s="180" t="e">
        <f t="shared" si="17"/>
        <v>#DIV/0!</v>
      </c>
      <c r="AC61" s="180" t="e">
        <f t="shared" si="18"/>
        <v>#DIV/0!</v>
      </c>
      <c r="AD61" s="35"/>
      <c r="AE61" s="35"/>
      <c r="AF61" s="35"/>
      <c r="AG61" s="60" t="e">
        <f t="shared" si="5"/>
        <v>#DIV/0!</v>
      </c>
      <c r="AH61" s="134"/>
      <c r="AI61" s="180" t="e">
        <f t="shared" si="19"/>
        <v>#DIV/0!</v>
      </c>
      <c r="AJ61" s="180" t="e">
        <f t="shared" si="20"/>
        <v>#DIV/0!</v>
      </c>
      <c r="AK61" s="35"/>
      <c r="AL61" s="35"/>
      <c r="AM61" s="35"/>
      <c r="AN61" s="60" t="e">
        <f t="shared" si="6"/>
        <v>#DIV/0!</v>
      </c>
      <c r="AO61" s="134"/>
      <c r="AP61" s="180" t="e">
        <f t="shared" si="21"/>
        <v>#DIV/0!</v>
      </c>
      <c r="AQ61" s="180" t="e">
        <f t="shared" si="22"/>
        <v>#DIV/0!</v>
      </c>
      <c r="AR61" s="134"/>
      <c r="AS61" s="35"/>
      <c r="AT61" s="35"/>
      <c r="AU61" s="35"/>
      <c r="AV61" s="60" t="e">
        <f t="shared" si="7"/>
        <v>#DIV/0!</v>
      </c>
      <c r="AW61" s="134"/>
      <c r="AX61" s="180" t="e">
        <f t="shared" si="23"/>
        <v>#DIV/0!</v>
      </c>
      <c r="AY61" s="180" t="e">
        <f t="shared" si="24"/>
        <v>#DIV/0!</v>
      </c>
      <c r="AZ61" s="134"/>
      <c r="BA61" s="184">
        <f t="shared" si="29"/>
        <v>0</v>
      </c>
      <c r="BB61" s="185">
        <f t="shared" si="30"/>
        <v>0</v>
      </c>
      <c r="BC61" s="185">
        <f t="shared" si="31"/>
        <v>0</v>
      </c>
      <c r="BD61" s="186" t="e">
        <f t="shared" si="25"/>
        <v>#DIV/0!</v>
      </c>
      <c r="BE61" s="187">
        <f t="shared" si="32"/>
        <v>0</v>
      </c>
      <c r="BF61" s="188" t="e">
        <f t="shared" si="26"/>
        <v>#DIV/0!</v>
      </c>
      <c r="BG61" s="189" t="e">
        <f t="shared" si="27"/>
        <v>#DIV/0!</v>
      </c>
      <c r="BH61" s="187">
        <f t="shared" si="33"/>
        <v>0</v>
      </c>
      <c r="BI61" s="187">
        <f t="shared" si="34"/>
        <v>0</v>
      </c>
    </row>
    <row r="62" spans="1:61" ht="15.75" hidden="1">
      <c r="A62" s="264">
        <v>44122</v>
      </c>
      <c r="B62" s="44" t="s">
        <v>36</v>
      </c>
      <c r="C62" s="35"/>
      <c r="D62" s="35"/>
      <c r="E62" s="35"/>
      <c r="F62" s="60" t="e">
        <f t="shared" si="0"/>
        <v>#DIV/0!</v>
      </c>
      <c r="G62" s="134"/>
      <c r="H62" s="180" t="e">
        <f t="shared" si="28"/>
        <v>#DIV/0!</v>
      </c>
      <c r="I62" s="35"/>
      <c r="J62" s="35"/>
      <c r="K62" s="35"/>
      <c r="L62" s="60" t="e">
        <f t="shared" si="2"/>
        <v>#DIV/0!</v>
      </c>
      <c r="M62" s="134"/>
      <c r="N62" s="134"/>
      <c r="O62" s="180" t="e">
        <f t="shared" si="15"/>
        <v>#DIV/0!</v>
      </c>
      <c r="P62" s="35"/>
      <c r="Q62" s="35"/>
      <c r="R62" s="35"/>
      <c r="S62" s="60" t="e">
        <f t="shared" si="3"/>
        <v>#DIV/0!</v>
      </c>
      <c r="T62" s="134"/>
      <c r="U62" s="134"/>
      <c r="V62" s="180" t="e">
        <f t="shared" si="16"/>
        <v>#DIV/0!</v>
      </c>
      <c r="W62" s="35"/>
      <c r="X62" s="35"/>
      <c r="Y62" s="35"/>
      <c r="Z62" s="60" t="e">
        <f t="shared" si="4"/>
        <v>#DIV/0!</v>
      </c>
      <c r="AA62" s="134"/>
      <c r="AB62" s="180" t="e">
        <f t="shared" si="17"/>
        <v>#DIV/0!</v>
      </c>
      <c r="AC62" s="180" t="e">
        <f t="shared" si="18"/>
        <v>#DIV/0!</v>
      </c>
      <c r="AD62" s="35"/>
      <c r="AE62" s="35"/>
      <c r="AF62" s="35"/>
      <c r="AG62" s="60" t="e">
        <f t="shared" si="5"/>
        <v>#DIV/0!</v>
      </c>
      <c r="AH62" s="134"/>
      <c r="AI62" s="180" t="e">
        <f t="shared" si="19"/>
        <v>#DIV/0!</v>
      </c>
      <c r="AJ62" s="180" t="e">
        <f t="shared" si="20"/>
        <v>#DIV/0!</v>
      </c>
      <c r="AK62" s="35"/>
      <c r="AL62" s="35"/>
      <c r="AM62" s="35"/>
      <c r="AN62" s="60" t="e">
        <f t="shared" si="6"/>
        <v>#DIV/0!</v>
      </c>
      <c r="AO62" s="134"/>
      <c r="AP62" s="180" t="e">
        <f t="shared" si="21"/>
        <v>#DIV/0!</v>
      </c>
      <c r="AQ62" s="180" t="e">
        <f t="shared" si="22"/>
        <v>#DIV/0!</v>
      </c>
      <c r="AR62" s="134"/>
      <c r="AS62" s="35"/>
      <c r="AT62" s="35"/>
      <c r="AU62" s="35"/>
      <c r="AV62" s="60" t="e">
        <f t="shared" si="7"/>
        <v>#DIV/0!</v>
      </c>
      <c r="AW62" s="134"/>
      <c r="AX62" s="180" t="e">
        <f t="shared" si="23"/>
        <v>#DIV/0!</v>
      </c>
      <c r="AY62" s="180" t="e">
        <f t="shared" si="24"/>
        <v>#DIV/0!</v>
      </c>
      <c r="AZ62" s="134"/>
      <c r="BA62" s="184">
        <f t="shared" si="29"/>
        <v>0</v>
      </c>
      <c r="BB62" s="185">
        <f t="shared" si="30"/>
        <v>0</v>
      </c>
      <c r="BC62" s="185">
        <f t="shared" si="31"/>
        <v>0</v>
      </c>
      <c r="BD62" s="186" t="e">
        <f t="shared" si="25"/>
        <v>#DIV/0!</v>
      </c>
      <c r="BE62" s="187">
        <f t="shared" si="32"/>
        <v>0</v>
      </c>
      <c r="BF62" s="188" t="e">
        <f t="shared" si="26"/>
        <v>#DIV/0!</v>
      </c>
      <c r="BG62" s="189" t="e">
        <f t="shared" si="27"/>
        <v>#DIV/0!</v>
      </c>
      <c r="BH62" s="187">
        <f t="shared" si="33"/>
        <v>0</v>
      </c>
      <c r="BI62" s="187">
        <f t="shared" si="34"/>
        <v>0</v>
      </c>
    </row>
    <row r="63" spans="1:61" ht="15.75" hidden="1">
      <c r="A63" s="264">
        <v>44123</v>
      </c>
      <c r="B63" s="44" t="s">
        <v>37</v>
      </c>
      <c r="C63" s="35"/>
      <c r="D63" s="35"/>
      <c r="E63" s="35"/>
      <c r="F63" s="60" t="e">
        <f t="shared" si="0"/>
        <v>#DIV/0!</v>
      </c>
      <c r="G63" s="134"/>
      <c r="H63" s="180" t="e">
        <f t="shared" si="28"/>
        <v>#DIV/0!</v>
      </c>
      <c r="I63" s="35"/>
      <c r="J63" s="35"/>
      <c r="K63" s="35"/>
      <c r="L63" s="60" t="e">
        <f t="shared" si="2"/>
        <v>#DIV/0!</v>
      </c>
      <c r="M63" s="134"/>
      <c r="N63" s="134"/>
      <c r="O63" s="180" t="e">
        <f t="shared" si="15"/>
        <v>#DIV/0!</v>
      </c>
      <c r="P63" s="35"/>
      <c r="Q63" s="35"/>
      <c r="R63" s="35"/>
      <c r="S63" s="60" t="e">
        <f t="shared" si="3"/>
        <v>#DIV/0!</v>
      </c>
      <c r="T63" s="134"/>
      <c r="U63" s="134"/>
      <c r="V63" s="180" t="e">
        <f t="shared" si="16"/>
        <v>#DIV/0!</v>
      </c>
      <c r="W63" s="35"/>
      <c r="X63" s="35"/>
      <c r="Y63" s="35"/>
      <c r="Z63" s="60" t="e">
        <f t="shared" si="4"/>
        <v>#DIV/0!</v>
      </c>
      <c r="AA63" s="134"/>
      <c r="AB63" s="180" t="e">
        <f t="shared" si="17"/>
        <v>#DIV/0!</v>
      </c>
      <c r="AC63" s="180" t="e">
        <f t="shared" si="18"/>
        <v>#DIV/0!</v>
      </c>
      <c r="AD63" s="35"/>
      <c r="AE63" s="35"/>
      <c r="AF63" s="35"/>
      <c r="AG63" s="60" t="e">
        <f t="shared" si="5"/>
        <v>#DIV/0!</v>
      </c>
      <c r="AH63" s="134"/>
      <c r="AI63" s="180" t="e">
        <f t="shared" si="19"/>
        <v>#DIV/0!</v>
      </c>
      <c r="AJ63" s="180" t="e">
        <f t="shared" si="20"/>
        <v>#DIV/0!</v>
      </c>
      <c r="AK63" s="35"/>
      <c r="AL63" s="35"/>
      <c r="AM63" s="35"/>
      <c r="AN63" s="60" t="e">
        <f t="shared" si="6"/>
        <v>#DIV/0!</v>
      </c>
      <c r="AO63" s="134"/>
      <c r="AP63" s="180" t="e">
        <f t="shared" si="21"/>
        <v>#DIV/0!</v>
      </c>
      <c r="AQ63" s="180" t="e">
        <f t="shared" si="22"/>
        <v>#DIV/0!</v>
      </c>
      <c r="AR63" s="134"/>
      <c r="AS63" s="35"/>
      <c r="AT63" s="35"/>
      <c r="AU63" s="35"/>
      <c r="AV63" s="60" t="e">
        <f t="shared" si="7"/>
        <v>#DIV/0!</v>
      </c>
      <c r="AW63" s="134"/>
      <c r="AX63" s="180" t="e">
        <f t="shared" si="23"/>
        <v>#DIV/0!</v>
      </c>
      <c r="AY63" s="180" t="e">
        <f t="shared" si="24"/>
        <v>#DIV/0!</v>
      </c>
      <c r="AZ63" s="134"/>
      <c r="BA63" s="184">
        <f t="shared" si="29"/>
        <v>0</v>
      </c>
      <c r="BB63" s="185">
        <f t="shared" si="30"/>
        <v>0</v>
      </c>
      <c r="BC63" s="185">
        <f t="shared" si="31"/>
        <v>0</v>
      </c>
      <c r="BD63" s="186" t="e">
        <f t="shared" si="25"/>
        <v>#DIV/0!</v>
      </c>
      <c r="BE63" s="187">
        <f t="shared" si="32"/>
        <v>0</v>
      </c>
      <c r="BF63" s="188" t="e">
        <f t="shared" si="26"/>
        <v>#DIV/0!</v>
      </c>
      <c r="BG63" s="189" t="e">
        <f t="shared" si="27"/>
        <v>#DIV/0!</v>
      </c>
      <c r="BH63" s="187">
        <f t="shared" si="33"/>
        <v>0</v>
      </c>
      <c r="BI63" s="187">
        <f t="shared" si="34"/>
        <v>0</v>
      </c>
    </row>
    <row r="64" spans="1:61" ht="15.75" hidden="1">
      <c r="A64" s="264">
        <v>44124</v>
      </c>
      <c r="B64" s="44" t="s">
        <v>38</v>
      </c>
      <c r="C64" s="35"/>
      <c r="D64" s="35"/>
      <c r="E64" s="35"/>
      <c r="F64" s="60" t="e">
        <f t="shared" si="0"/>
        <v>#DIV/0!</v>
      </c>
      <c r="G64" s="134"/>
      <c r="H64" s="180" t="e">
        <f t="shared" si="28"/>
        <v>#DIV/0!</v>
      </c>
      <c r="I64" s="35"/>
      <c r="J64" s="35"/>
      <c r="K64" s="35"/>
      <c r="L64" s="60" t="e">
        <f t="shared" si="2"/>
        <v>#DIV/0!</v>
      </c>
      <c r="M64" s="134"/>
      <c r="N64" s="134"/>
      <c r="O64" s="180" t="e">
        <f t="shared" si="15"/>
        <v>#DIV/0!</v>
      </c>
      <c r="P64" s="35"/>
      <c r="Q64" s="35"/>
      <c r="R64" s="35"/>
      <c r="S64" s="60" t="e">
        <f t="shared" si="3"/>
        <v>#DIV/0!</v>
      </c>
      <c r="T64" s="134"/>
      <c r="U64" s="134"/>
      <c r="V64" s="180" t="e">
        <f t="shared" si="16"/>
        <v>#DIV/0!</v>
      </c>
      <c r="W64" s="35"/>
      <c r="X64" s="35"/>
      <c r="Y64" s="35"/>
      <c r="Z64" s="60" t="e">
        <f t="shared" si="4"/>
        <v>#DIV/0!</v>
      </c>
      <c r="AA64" s="134"/>
      <c r="AB64" s="180" t="e">
        <f t="shared" si="17"/>
        <v>#DIV/0!</v>
      </c>
      <c r="AC64" s="180" t="e">
        <f t="shared" si="18"/>
        <v>#DIV/0!</v>
      </c>
      <c r="AD64" s="35"/>
      <c r="AE64" s="35"/>
      <c r="AF64" s="35"/>
      <c r="AG64" s="60" t="e">
        <f t="shared" si="5"/>
        <v>#DIV/0!</v>
      </c>
      <c r="AH64" s="134"/>
      <c r="AI64" s="180" t="e">
        <f t="shared" si="19"/>
        <v>#DIV/0!</v>
      </c>
      <c r="AJ64" s="180" t="e">
        <f t="shared" si="20"/>
        <v>#DIV/0!</v>
      </c>
      <c r="AK64" s="35"/>
      <c r="AL64" s="35"/>
      <c r="AM64" s="35"/>
      <c r="AN64" s="60" t="e">
        <f t="shared" si="6"/>
        <v>#DIV/0!</v>
      </c>
      <c r="AO64" s="134"/>
      <c r="AP64" s="180" t="e">
        <f t="shared" si="21"/>
        <v>#DIV/0!</v>
      </c>
      <c r="AQ64" s="180" t="e">
        <f t="shared" si="22"/>
        <v>#DIV/0!</v>
      </c>
      <c r="AR64" s="134"/>
      <c r="AS64" s="35"/>
      <c r="AT64" s="35"/>
      <c r="AU64" s="35"/>
      <c r="AV64" s="60" t="e">
        <f t="shared" si="7"/>
        <v>#DIV/0!</v>
      </c>
      <c r="AW64" s="134"/>
      <c r="AX64" s="180" t="e">
        <f t="shared" si="23"/>
        <v>#DIV/0!</v>
      </c>
      <c r="AY64" s="180" t="e">
        <f t="shared" si="24"/>
        <v>#DIV/0!</v>
      </c>
      <c r="AZ64" s="134"/>
      <c r="BA64" s="184">
        <f t="shared" si="29"/>
        <v>0</v>
      </c>
      <c r="BB64" s="185">
        <f t="shared" si="30"/>
        <v>0</v>
      </c>
      <c r="BC64" s="185">
        <f t="shared" si="31"/>
        <v>0</v>
      </c>
      <c r="BD64" s="186" t="e">
        <f t="shared" si="25"/>
        <v>#DIV/0!</v>
      </c>
      <c r="BE64" s="187">
        <f t="shared" si="32"/>
        <v>0</v>
      </c>
      <c r="BF64" s="188" t="e">
        <f t="shared" si="26"/>
        <v>#DIV/0!</v>
      </c>
      <c r="BG64" s="189" t="e">
        <f t="shared" si="27"/>
        <v>#DIV/0!</v>
      </c>
      <c r="BH64" s="187">
        <f t="shared" si="33"/>
        <v>0</v>
      </c>
      <c r="BI64" s="187">
        <f t="shared" si="34"/>
        <v>0</v>
      </c>
    </row>
    <row r="65" spans="1:61" ht="15.75" hidden="1">
      <c r="A65" s="264">
        <v>44125</v>
      </c>
      <c r="B65" s="44" t="s">
        <v>39</v>
      </c>
      <c r="C65" s="35"/>
      <c r="D65" s="35"/>
      <c r="E65" s="35"/>
      <c r="F65" s="60" t="e">
        <f t="shared" si="0"/>
        <v>#DIV/0!</v>
      </c>
      <c r="G65" s="134"/>
      <c r="H65" s="180" t="e">
        <f t="shared" si="28"/>
        <v>#DIV/0!</v>
      </c>
      <c r="I65" s="35"/>
      <c r="J65" s="35"/>
      <c r="K65" s="35"/>
      <c r="L65" s="60" t="e">
        <f t="shared" si="2"/>
        <v>#DIV/0!</v>
      </c>
      <c r="M65" s="134"/>
      <c r="N65" s="134"/>
      <c r="O65" s="180" t="e">
        <f t="shared" si="15"/>
        <v>#DIV/0!</v>
      </c>
      <c r="P65" s="35"/>
      <c r="Q65" s="35"/>
      <c r="R65" s="35"/>
      <c r="S65" s="60" t="e">
        <f t="shared" si="3"/>
        <v>#DIV/0!</v>
      </c>
      <c r="T65" s="134"/>
      <c r="U65" s="134"/>
      <c r="V65" s="180" t="e">
        <f t="shared" si="16"/>
        <v>#DIV/0!</v>
      </c>
      <c r="W65" s="35"/>
      <c r="X65" s="35"/>
      <c r="Y65" s="35"/>
      <c r="Z65" s="60" t="e">
        <f t="shared" si="4"/>
        <v>#DIV/0!</v>
      </c>
      <c r="AA65" s="134"/>
      <c r="AB65" s="180" t="e">
        <f t="shared" si="17"/>
        <v>#DIV/0!</v>
      </c>
      <c r="AC65" s="180" t="e">
        <f t="shared" si="18"/>
        <v>#DIV/0!</v>
      </c>
      <c r="AD65" s="35"/>
      <c r="AE65" s="35"/>
      <c r="AF65" s="35"/>
      <c r="AG65" s="60" t="e">
        <f t="shared" si="5"/>
        <v>#DIV/0!</v>
      </c>
      <c r="AH65" s="134"/>
      <c r="AI65" s="180" t="e">
        <f t="shared" si="19"/>
        <v>#DIV/0!</v>
      </c>
      <c r="AJ65" s="180" t="e">
        <f t="shared" si="20"/>
        <v>#DIV/0!</v>
      </c>
      <c r="AK65" s="35"/>
      <c r="AL65" s="35"/>
      <c r="AM65" s="35"/>
      <c r="AN65" s="60" t="e">
        <f t="shared" si="6"/>
        <v>#DIV/0!</v>
      </c>
      <c r="AO65" s="134"/>
      <c r="AP65" s="180" t="e">
        <f t="shared" si="21"/>
        <v>#DIV/0!</v>
      </c>
      <c r="AQ65" s="180" t="e">
        <f t="shared" si="22"/>
        <v>#DIV/0!</v>
      </c>
      <c r="AR65" s="134"/>
      <c r="AS65" s="35"/>
      <c r="AT65" s="35"/>
      <c r="AU65" s="35"/>
      <c r="AV65" s="60" t="e">
        <f t="shared" si="7"/>
        <v>#DIV/0!</v>
      </c>
      <c r="AW65" s="134"/>
      <c r="AX65" s="180" t="e">
        <f t="shared" si="23"/>
        <v>#DIV/0!</v>
      </c>
      <c r="AY65" s="180" t="e">
        <f t="shared" si="24"/>
        <v>#DIV/0!</v>
      </c>
      <c r="AZ65" s="134"/>
      <c r="BA65" s="184">
        <f t="shared" si="29"/>
        <v>0</v>
      </c>
      <c r="BB65" s="185">
        <f t="shared" si="30"/>
        <v>0</v>
      </c>
      <c r="BC65" s="185">
        <f t="shared" si="31"/>
        <v>0</v>
      </c>
      <c r="BD65" s="186" t="e">
        <f t="shared" si="25"/>
        <v>#DIV/0!</v>
      </c>
      <c r="BE65" s="187">
        <f t="shared" si="32"/>
        <v>0</v>
      </c>
      <c r="BF65" s="188" t="e">
        <f t="shared" si="26"/>
        <v>#DIV/0!</v>
      </c>
      <c r="BG65" s="189" t="e">
        <f t="shared" si="27"/>
        <v>#DIV/0!</v>
      </c>
      <c r="BH65" s="187">
        <f t="shared" si="33"/>
        <v>0</v>
      </c>
      <c r="BI65" s="187">
        <f t="shared" si="34"/>
        <v>0</v>
      </c>
    </row>
    <row r="66" spans="1:61" ht="15.75" hidden="1">
      <c r="A66" s="264">
        <v>44126</v>
      </c>
      <c r="B66" s="44" t="s">
        <v>33</v>
      </c>
      <c r="C66" s="35"/>
      <c r="D66" s="35"/>
      <c r="E66" s="35"/>
      <c r="F66" s="60" t="e">
        <f t="shared" si="0"/>
        <v>#DIV/0!</v>
      </c>
      <c r="G66" s="134"/>
      <c r="H66" s="180" t="e">
        <f t="shared" si="28"/>
        <v>#DIV/0!</v>
      </c>
      <c r="I66" s="35"/>
      <c r="J66" s="35"/>
      <c r="K66" s="35"/>
      <c r="L66" s="60" t="e">
        <f t="shared" si="2"/>
        <v>#DIV/0!</v>
      </c>
      <c r="M66" s="134"/>
      <c r="N66" s="134"/>
      <c r="O66" s="180" t="e">
        <f t="shared" si="15"/>
        <v>#DIV/0!</v>
      </c>
      <c r="P66" s="35"/>
      <c r="Q66" s="35"/>
      <c r="R66" s="35"/>
      <c r="S66" s="60" t="e">
        <f t="shared" si="3"/>
        <v>#DIV/0!</v>
      </c>
      <c r="T66" s="134"/>
      <c r="U66" s="134"/>
      <c r="V66" s="180" t="e">
        <f t="shared" si="16"/>
        <v>#DIV/0!</v>
      </c>
      <c r="W66" s="35"/>
      <c r="X66" s="35"/>
      <c r="Y66" s="35"/>
      <c r="Z66" s="60" t="e">
        <f t="shared" si="4"/>
        <v>#DIV/0!</v>
      </c>
      <c r="AA66" s="134"/>
      <c r="AB66" s="180" t="e">
        <f t="shared" si="17"/>
        <v>#DIV/0!</v>
      </c>
      <c r="AC66" s="180" t="e">
        <f t="shared" si="18"/>
        <v>#DIV/0!</v>
      </c>
      <c r="AD66" s="35"/>
      <c r="AE66" s="35"/>
      <c r="AF66" s="35"/>
      <c r="AG66" s="60" t="e">
        <f t="shared" si="5"/>
        <v>#DIV/0!</v>
      </c>
      <c r="AH66" s="134"/>
      <c r="AI66" s="180" t="e">
        <f t="shared" si="19"/>
        <v>#DIV/0!</v>
      </c>
      <c r="AJ66" s="180" t="e">
        <f t="shared" si="20"/>
        <v>#DIV/0!</v>
      </c>
      <c r="AK66" s="35"/>
      <c r="AL66" s="35"/>
      <c r="AM66" s="35"/>
      <c r="AN66" s="60" t="e">
        <f t="shared" si="6"/>
        <v>#DIV/0!</v>
      </c>
      <c r="AO66" s="134"/>
      <c r="AP66" s="180" t="e">
        <f t="shared" si="21"/>
        <v>#DIV/0!</v>
      </c>
      <c r="AQ66" s="180" t="e">
        <f t="shared" si="22"/>
        <v>#DIV/0!</v>
      </c>
      <c r="AR66" s="134"/>
      <c r="AS66" s="35"/>
      <c r="AT66" s="35"/>
      <c r="AU66" s="35"/>
      <c r="AV66" s="60" t="e">
        <f t="shared" si="7"/>
        <v>#DIV/0!</v>
      </c>
      <c r="AW66" s="134"/>
      <c r="AX66" s="180" t="e">
        <f t="shared" si="23"/>
        <v>#DIV/0!</v>
      </c>
      <c r="AY66" s="180" t="e">
        <f t="shared" si="24"/>
        <v>#DIV/0!</v>
      </c>
      <c r="AZ66" s="134"/>
      <c r="BA66" s="184">
        <f t="shared" si="29"/>
        <v>0</v>
      </c>
      <c r="BB66" s="185">
        <f t="shared" si="30"/>
        <v>0</v>
      </c>
      <c r="BC66" s="185">
        <f t="shared" si="31"/>
        <v>0</v>
      </c>
      <c r="BD66" s="186" t="e">
        <f t="shared" si="25"/>
        <v>#DIV/0!</v>
      </c>
      <c r="BE66" s="187">
        <f t="shared" si="32"/>
        <v>0</v>
      </c>
      <c r="BF66" s="188" t="e">
        <f t="shared" si="26"/>
        <v>#DIV/0!</v>
      </c>
      <c r="BG66" s="189" t="e">
        <f t="shared" si="27"/>
        <v>#DIV/0!</v>
      </c>
      <c r="BH66" s="187">
        <f t="shared" si="33"/>
        <v>0</v>
      </c>
      <c r="BI66" s="187">
        <f t="shared" si="34"/>
        <v>0</v>
      </c>
    </row>
    <row r="67" spans="1:61" ht="15.75" hidden="1">
      <c r="A67" s="264">
        <v>44127</v>
      </c>
      <c r="B67" s="44" t="s">
        <v>34</v>
      </c>
      <c r="C67" s="35"/>
      <c r="D67" s="35"/>
      <c r="E67" s="35"/>
      <c r="F67" s="60" t="e">
        <f t="shared" si="0"/>
        <v>#DIV/0!</v>
      </c>
      <c r="G67" s="134"/>
      <c r="H67" s="180" t="e">
        <f t="shared" si="28"/>
        <v>#DIV/0!</v>
      </c>
      <c r="I67" s="35"/>
      <c r="J67" s="35"/>
      <c r="K67" s="35"/>
      <c r="L67" s="60" t="e">
        <f t="shared" si="2"/>
        <v>#DIV/0!</v>
      </c>
      <c r="M67" s="134"/>
      <c r="N67" s="134"/>
      <c r="O67" s="180" t="e">
        <f t="shared" si="15"/>
        <v>#DIV/0!</v>
      </c>
      <c r="P67" s="35"/>
      <c r="Q67" s="35"/>
      <c r="R67" s="35"/>
      <c r="S67" s="60" t="e">
        <f t="shared" si="3"/>
        <v>#DIV/0!</v>
      </c>
      <c r="T67" s="134"/>
      <c r="U67" s="134"/>
      <c r="V67" s="180" t="e">
        <f t="shared" si="16"/>
        <v>#DIV/0!</v>
      </c>
      <c r="W67" s="35"/>
      <c r="X67" s="35"/>
      <c r="Y67" s="35"/>
      <c r="Z67" s="60" t="e">
        <f t="shared" si="4"/>
        <v>#DIV/0!</v>
      </c>
      <c r="AA67" s="134"/>
      <c r="AB67" s="180" t="e">
        <f t="shared" si="17"/>
        <v>#DIV/0!</v>
      </c>
      <c r="AC67" s="180" t="e">
        <f t="shared" si="18"/>
        <v>#DIV/0!</v>
      </c>
      <c r="AD67" s="35"/>
      <c r="AE67" s="35"/>
      <c r="AF67" s="35"/>
      <c r="AG67" s="60" t="e">
        <f t="shared" si="5"/>
        <v>#DIV/0!</v>
      </c>
      <c r="AH67" s="134"/>
      <c r="AI67" s="180" t="e">
        <f t="shared" si="19"/>
        <v>#DIV/0!</v>
      </c>
      <c r="AJ67" s="180" t="e">
        <f t="shared" si="20"/>
        <v>#DIV/0!</v>
      </c>
      <c r="AK67" s="35"/>
      <c r="AL67" s="35"/>
      <c r="AM67" s="35"/>
      <c r="AN67" s="60" t="e">
        <f t="shared" si="6"/>
        <v>#DIV/0!</v>
      </c>
      <c r="AO67" s="134"/>
      <c r="AP67" s="180" t="e">
        <f t="shared" si="21"/>
        <v>#DIV/0!</v>
      </c>
      <c r="AQ67" s="180" t="e">
        <f t="shared" si="22"/>
        <v>#DIV/0!</v>
      </c>
      <c r="AR67" s="134"/>
      <c r="AS67" s="35"/>
      <c r="AT67" s="35"/>
      <c r="AU67" s="35"/>
      <c r="AV67" s="60" t="e">
        <f t="shared" si="7"/>
        <v>#DIV/0!</v>
      </c>
      <c r="AW67" s="134"/>
      <c r="AX67" s="180" t="e">
        <f t="shared" si="23"/>
        <v>#DIV/0!</v>
      </c>
      <c r="AY67" s="180" t="e">
        <f t="shared" si="24"/>
        <v>#DIV/0!</v>
      </c>
      <c r="AZ67" s="134"/>
      <c r="BA67" s="184">
        <f t="shared" si="29"/>
        <v>0</v>
      </c>
      <c r="BB67" s="185">
        <f t="shared" si="30"/>
        <v>0</v>
      </c>
      <c r="BC67" s="185">
        <f t="shared" si="31"/>
        <v>0</v>
      </c>
      <c r="BD67" s="186" t="e">
        <f t="shared" si="25"/>
        <v>#DIV/0!</v>
      </c>
      <c r="BE67" s="187">
        <f t="shared" si="32"/>
        <v>0</v>
      </c>
      <c r="BF67" s="188" t="e">
        <f t="shared" si="26"/>
        <v>#DIV/0!</v>
      </c>
      <c r="BG67" s="189" t="e">
        <f t="shared" si="27"/>
        <v>#DIV/0!</v>
      </c>
      <c r="BH67" s="187">
        <f t="shared" si="33"/>
        <v>0</v>
      </c>
      <c r="BI67" s="187">
        <f t="shared" si="34"/>
        <v>0</v>
      </c>
    </row>
    <row r="68" spans="1:61" ht="15.75" hidden="1">
      <c r="A68" s="264">
        <v>44128</v>
      </c>
      <c r="B68" s="44" t="s">
        <v>35</v>
      </c>
      <c r="C68" s="35"/>
      <c r="D68" s="35"/>
      <c r="E68" s="35"/>
      <c r="F68" s="60" t="e">
        <f t="shared" si="0"/>
        <v>#DIV/0!</v>
      </c>
      <c r="G68" s="134"/>
      <c r="H68" s="180" t="e">
        <f t="shared" si="28"/>
        <v>#DIV/0!</v>
      </c>
      <c r="I68" s="35"/>
      <c r="J68" s="35"/>
      <c r="K68" s="35"/>
      <c r="L68" s="60" t="e">
        <f t="shared" si="2"/>
        <v>#DIV/0!</v>
      </c>
      <c r="M68" s="134"/>
      <c r="N68" s="134"/>
      <c r="O68" s="180" t="e">
        <f t="shared" si="15"/>
        <v>#DIV/0!</v>
      </c>
      <c r="P68" s="35"/>
      <c r="Q68" s="35"/>
      <c r="R68" s="35"/>
      <c r="S68" s="60" t="e">
        <f t="shared" si="3"/>
        <v>#DIV/0!</v>
      </c>
      <c r="T68" s="134"/>
      <c r="U68" s="134"/>
      <c r="V68" s="180" t="e">
        <f t="shared" si="16"/>
        <v>#DIV/0!</v>
      </c>
      <c r="W68" s="35"/>
      <c r="X68" s="35"/>
      <c r="Y68" s="35"/>
      <c r="Z68" s="60" t="e">
        <f t="shared" si="4"/>
        <v>#DIV/0!</v>
      </c>
      <c r="AA68" s="134"/>
      <c r="AB68" s="180" t="e">
        <f t="shared" si="17"/>
        <v>#DIV/0!</v>
      </c>
      <c r="AC68" s="180" t="e">
        <f t="shared" si="18"/>
        <v>#DIV/0!</v>
      </c>
      <c r="AD68" s="35"/>
      <c r="AE68" s="35"/>
      <c r="AF68" s="35"/>
      <c r="AG68" s="60" t="e">
        <f t="shared" si="5"/>
        <v>#DIV/0!</v>
      </c>
      <c r="AH68" s="134"/>
      <c r="AI68" s="180" t="e">
        <f t="shared" si="19"/>
        <v>#DIV/0!</v>
      </c>
      <c r="AJ68" s="180" t="e">
        <f t="shared" si="20"/>
        <v>#DIV/0!</v>
      </c>
      <c r="AK68" s="35"/>
      <c r="AL68" s="35"/>
      <c r="AM68" s="35"/>
      <c r="AN68" s="60" t="e">
        <f t="shared" si="6"/>
        <v>#DIV/0!</v>
      </c>
      <c r="AO68" s="134"/>
      <c r="AP68" s="180" t="e">
        <f t="shared" si="21"/>
        <v>#DIV/0!</v>
      </c>
      <c r="AQ68" s="180" t="e">
        <f t="shared" si="22"/>
        <v>#DIV/0!</v>
      </c>
      <c r="AR68" s="134"/>
      <c r="AS68" s="35"/>
      <c r="AT68" s="35"/>
      <c r="AU68" s="35"/>
      <c r="AV68" s="60" t="e">
        <f t="shared" si="7"/>
        <v>#DIV/0!</v>
      </c>
      <c r="AW68" s="134"/>
      <c r="AX68" s="180" t="e">
        <f t="shared" si="23"/>
        <v>#DIV/0!</v>
      </c>
      <c r="AY68" s="180" t="e">
        <f t="shared" si="24"/>
        <v>#DIV/0!</v>
      </c>
      <c r="AZ68" s="134"/>
      <c r="BA68" s="184">
        <f t="shared" si="29"/>
        <v>0</v>
      </c>
      <c r="BB68" s="185">
        <f t="shared" si="30"/>
        <v>0</v>
      </c>
      <c r="BC68" s="185">
        <f t="shared" si="31"/>
        <v>0</v>
      </c>
      <c r="BD68" s="186" t="e">
        <f t="shared" si="25"/>
        <v>#DIV/0!</v>
      </c>
      <c r="BE68" s="187">
        <f t="shared" si="32"/>
        <v>0</v>
      </c>
      <c r="BF68" s="188" t="e">
        <f t="shared" si="26"/>
        <v>#DIV/0!</v>
      </c>
      <c r="BG68" s="189" t="e">
        <f t="shared" si="27"/>
        <v>#DIV/0!</v>
      </c>
      <c r="BH68" s="187">
        <f t="shared" si="33"/>
        <v>0</v>
      </c>
      <c r="BI68" s="187">
        <f t="shared" si="34"/>
        <v>0</v>
      </c>
    </row>
    <row r="69" spans="1:61" ht="15.75" hidden="1">
      <c r="A69" s="264">
        <v>44129</v>
      </c>
      <c r="B69" s="44" t="s">
        <v>36</v>
      </c>
      <c r="C69" s="35"/>
      <c r="D69" s="35"/>
      <c r="E69" s="35"/>
      <c r="F69" s="60" t="e">
        <f t="shared" si="0"/>
        <v>#DIV/0!</v>
      </c>
      <c r="G69" s="134"/>
      <c r="H69" s="180" t="e">
        <f t="shared" si="28"/>
        <v>#DIV/0!</v>
      </c>
      <c r="I69" s="35"/>
      <c r="J69" s="35"/>
      <c r="K69" s="35"/>
      <c r="L69" s="60" t="e">
        <f t="shared" si="2"/>
        <v>#DIV/0!</v>
      </c>
      <c r="M69" s="134"/>
      <c r="N69" s="134"/>
      <c r="O69" s="180" t="e">
        <f t="shared" si="15"/>
        <v>#DIV/0!</v>
      </c>
      <c r="P69" s="35"/>
      <c r="Q69" s="35"/>
      <c r="R69" s="35"/>
      <c r="S69" s="60" t="e">
        <f t="shared" si="3"/>
        <v>#DIV/0!</v>
      </c>
      <c r="T69" s="134"/>
      <c r="U69" s="134"/>
      <c r="V69" s="180" t="e">
        <f t="shared" si="16"/>
        <v>#DIV/0!</v>
      </c>
      <c r="W69" s="35"/>
      <c r="X69" s="35"/>
      <c r="Y69" s="35"/>
      <c r="Z69" s="60" t="e">
        <f t="shared" si="4"/>
        <v>#DIV/0!</v>
      </c>
      <c r="AA69" s="134"/>
      <c r="AB69" s="180" t="e">
        <f t="shared" si="17"/>
        <v>#DIV/0!</v>
      </c>
      <c r="AC69" s="180" t="e">
        <f t="shared" si="18"/>
        <v>#DIV/0!</v>
      </c>
      <c r="AD69" s="35"/>
      <c r="AE69" s="35"/>
      <c r="AF69" s="35"/>
      <c r="AG69" s="60" t="e">
        <f t="shared" si="5"/>
        <v>#DIV/0!</v>
      </c>
      <c r="AH69" s="134"/>
      <c r="AI69" s="180" t="e">
        <f t="shared" si="19"/>
        <v>#DIV/0!</v>
      </c>
      <c r="AJ69" s="180" t="e">
        <f t="shared" si="20"/>
        <v>#DIV/0!</v>
      </c>
      <c r="AK69" s="35"/>
      <c r="AL69" s="35"/>
      <c r="AM69" s="35"/>
      <c r="AN69" s="60" t="e">
        <f t="shared" si="6"/>
        <v>#DIV/0!</v>
      </c>
      <c r="AO69" s="134"/>
      <c r="AP69" s="180" t="e">
        <f t="shared" si="21"/>
        <v>#DIV/0!</v>
      </c>
      <c r="AQ69" s="180" t="e">
        <f t="shared" si="22"/>
        <v>#DIV/0!</v>
      </c>
      <c r="AR69" s="134"/>
      <c r="AS69" s="35"/>
      <c r="AT69" s="35"/>
      <c r="AU69" s="35"/>
      <c r="AV69" s="60" t="e">
        <f t="shared" si="7"/>
        <v>#DIV/0!</v>
      </c>
      <c r="AW69" s="134"/>
      <c r="AX69" s="180" t="e">
        <f t="shared" si="23"/>
        <v>#DIV/0!</v>
      </c>
      <c r="AY69" s="180" t="e">
        <f t="shared" si="24"/>
        <v>#DIV/0!</v>
      </c>
      <c r="AZ69" s="134"/>
      <c r="BA69" s="184">
        <f t="shared" si="29"/>
        <v>0</v>
      </c>
      <c r="BB69" s="185">
        <f t="shared" si="30"/>
        <v>0</v>
      </c>
      <c r="BC69" s="185">
        <f t="shared" si="31"/>
        <v>0</v>
      </c>
      <c r="BD69" s="186" t="e">
        <f t="shared" si="25"/>
        <v>#DIV/0!</v>
      </c>
      <c r="BE69" s="187">
        <f t="shared" si="32"/>
        <v>0</v>
      </c>
      <c r="BF69" s="188" t="e">
        <f t="shared" si="26"/>
        <v>#DIV/0!</v>
      </c>
      <c r="BG69" s="189" t="e">
        <f t="shared" si="27"/>
        <v>#DIV/0!</v>
      </c>
      <c r="BH69" s="187">
        <f t="shared" si="33"/>
        <v>0</v>
      </c>
      <c r="BI69" s="187">
        <f t="shared" si="34"/>
        <v>0</v>
      </c>
    </row>
    <row r="70" spans="1:61" ht="15.75" hidden="1">
      <c r="A70" s="264">
        <v>44130</v>
      </c>
      <c r="B70" s="44" t="s">
        <v>37</v>
      </c>
      <c r="C70" s="35"/>
      <c r="D70" s="35"/>
      <c r="E70" s="35"/>
      <c r="F70" s="60" t="e">
        <f t="shared" si="0"/>
        <v>#DIV/0!</v>
      </c>
      <c r="G70" s="134"/>
      <c r="H70" s="180" t="e">
        <f t="shared" si="28"/>
        <v>#DIV/0!</v>
      </c>
      <c r="I70" s="35"/>
      <c r="J70" s="35"/>
      <c r="K70" s="35"/>
      <c r="L70" s="60" t="e">
        <f t="shared" si="2"/>
        <v>#DIV/0!</v>
      </c>
      <c r="M70" s="134"/>
      <c r="N70" s="134"/>
      <c r="O70" s="180" t="e">
        <f t="shared" si="15"/>
        <v>#DIV/0!</v>
      </c>
      <c r="P70" s="35"/>
      <c r="Q70" s="35"/>
      <c r="R70" s="35"/>
      <c r="S70" s="60" t="e">
        <f t="shared" si="3"/>
        <v>#DIV/0!</v>
      </c>
      <c r="T70" s="134"/>
      <c r="U70" s="134"/>
      <c r="V70" s="180" t="e">
        <f t="shared" si="16"/>
        <v>#DIV/0!</v>
      </c>
      <c r="W70" s="35"/>
      <c r="X70" s="35"/>
      <c r="Y70" s="35"/>
      <c r="Z70" s="60" t="e">
        <f t="shared" si="4"/>
        <v>#DIV/0!</v>
      </c>
      <c r="AA70" s="134"/>
      <c r="AB70" s="180" t="e">
        <f t="shared" si="17"/>
        <v>#DIV/0!</v>
      </c>
      <c r="AC70" s="180" t="e">
        <f t="shared" si="18"/>
        <v>#DIV/0!</v>
      </c>
      <c r="AD70" s="35"/>
      <c r="AE70" s="35"/>
      <c r="AF70" s="35"/>
      <c r="AG70" s="60" t="e">
        <f t="shared" si="5"/>
        <v>#DIV/0!</v>
      </c>
      <c r="AH70" s="134"/>
      <c r="AI70" s="180" t="e">
        <f t="shared" si="19"/>
        <v>#DIV/0!</v>
      </c>
      <c r="AJ70" s="180" t="e">
        <f t="shared" si="20"/>
        <v>#DIV/0!</v>
      </c>
      <c r="AK70" s="35"/>
      <c r="AL70" s="35"/>
      <c r="AM70" s="35"/>
      <c r="AN70" s="60" t="e">
        <f t="shared" si="6"/>
        <v>#DIV/0!</v>
      </c>
      <c r="AO70" s="134"/>
      <c r="AP70" s="180" t="e">
        <f t="shared" si="21"/>
        <v>#DIV/0!</v>
      </c>
      <c r="AQ70" s="180" t="e">
        <f t="shared" si="22"/>
        <v>#DIV/0!</v>
      </c>
      <c r="AR70" s="134"/>
      <c r="AS70" s="35"/>
      <c r="AT70" s="35"/>
      <c r="AU70" s="35"/>
      <c r="AV70" s="60" t="e">
        <f t="shared" si="7"/>
        <v>#DIV/0!</v>
      </c>
      <c r="AW70" s="134"/>
      <c r="AX70" s="180" t="e">
        <f t="shared" si="23"/>
        <v>#DIV/0!</v>
      </c>
      <c r="AY70" s="180" t="e">
        <f t="shared" si="24"/>
        <v>#DIV/0!</v>
      </c>
      <c r="AZ70" s="134"/>
      <c r="BA70" s="184">
        <f t="shared" si="29"/>
        <v>0</v>
      </c>
      <c r="BB70" s="185">
        <f t="shared" si="30"/>
        <v>0</v>
      </c>
      <c r="BC70" s="185">
        <f t="shared" si="31"/>
        <v>0</v>
      </c>
      <c r="BD70" s="186" t="e">
        <f t="shared" si="25"/>
        <v>#DIV/0!</v>
      </c>
      <c r="BE70" s="187">
        <f t="shared" si="32"/>
        <v>0</v>
      </c>
      <c r="BF70" s="188" t="e">
        <f t="shared" si="26"/>
        <v>#DIV/0!</v>
      </c>
      <c r="BG70" s="189" t="e">
        <f t="shared" si="27"/>
        <v>#DIV/0!</v>
      </c>
      <c r="BH70" s="187">
        <f t="shared" si="33"/>
        <v>0</v>
      </c>
      <c r="BI70" s="187">
        <f t="shared" si="34"/>
        <v>0</v>
      </c>
    </row>
    <row r="71" spans="1:61" ht="15.75" hidden="1">
      <c r="A71" s="264">
        <v>44131</v>
      </c>
      <c r="B71" s="44" t="s">
        <v>38</v>
      </c>
      <c r="C71" s="35"/>
      <c r="D71" s="35"/>
      <c r="E71" s="35"/>
      <c r="F71" s="60" t="e">
        <f t="shared" si="0"/>
        <v>#DIV/0!</v>
      </c>
      <c r="G71" s="134"/>
      <c r="H71" s="180" t="e">
        <f t="shared" si="28"/>
        <v>#DIV/0!</v>
      </c>
      <c r="I71" s="35"/>
      <c r="J71" s="35"/>
      <c r="K71" s="35"/>
      <c r="L71" s="60" t="e">
        <f t="shared" si="2"/>
        <v>#DIV/0!</v>
      </c>
      <c r="M71" s="134"/>
      <c r="N71" s="134"/>
      <c r="O71" s="180" t="e">
        <f t="shared" si="15"/>
        <v>#DIV/0!</v>
      </c>
      <c r="P71" s="35"/>
      <c r="Q71" s="35"/>
      <c r="R71" s="35"/>
      <c r="S71" s="60" t="e">
        <f t="shared" si="3"/>
        <v>#DIV/0!</v>
      </c>
      <c r="T71" s="134"/>
      <c r="U71" s="134"/>
      <c r="V71" s="180" t="e">
        <f t="shared" si="16"/>
        <v>#DIV/0!</v>
      </c>
      <c r="W71" s="35"/>
      <c r="X71" s="35"/>
      <c r="Y71" s="35"/>
      <c r="Z71" s="60" t="e">
        <f t="shared" si="4"/>
        <v>#DIV/0!</v>
      </c>
      <c r="AA71" s="134"/>
      <c r="AB71" s="180" t="e">
        <f t="shared" si="17"/>
        <v>#DIV/0!</v>
      </c>
      <c r="AC71" s="180" t="e">
        <f t="shared" si="18"/>
        <v>#DIV/0!</v>
      </c>
      <c r="AD71" s="35"/>
      <c r="AE71" s="35"/>
      <c r="AF71" s="35"/>
      <c r="AG71" s="60" t="e">
        <f t="shared" si="5"/>
        <v>#DIV/0!</v>
      </c>
      <c r="AH71" s="134"/>
      <c r="AI71" s="180" t="e">
        <f t="shared" si="19"/>
        <v>#DIV/0!</v>
      </c>
      <c r="AJ71" s="180" t="e">
        <f t="shared" si="20"/>
        <v>#DIV/0!</v>
      </c>
      <c r="AK71" s="35"/>
      <c r="AL71" s="35"/>
      <c r="AM71" s="35"/>
      <c r="AN71" s="60" t="e">
        <f t="shared" si="6"/>
        <v>#DIV/0!</v>
      </c>
      <c r="AO71" s="134"/>
      <c r="AP71" s="180" t="e">
        <f t="shared" si="21"/>
        <v>#DIV/0!</v>
      </c>
      <c r="AQ71" s="180" t="e">
        <f t="shared" si="22"/>
        <v>#DIV/0!</v>
      </c>
      <c r="AR71" s="134"/>
      <c r="AS71" s="35"/>
      <c r="AT71" s="35"/>
      <c r="AU71" s="35"/>
      <c r="AV71" s="60" t="e">
        <f t="shared" si="7"/>
        <v>#DIV/0!</v>
      </c>
      <c r="AW71" s="134"/>
      <c r="AX71" s="180" t="e">
        <f t="shared" si="23"/>
        <v>#DIV/0!</v>
      </c>
      <c r="AY71" s="180" t="e">
        <f t="shared" si="24"/>
        <v>#DIV/0!</v>
      </c>
      <c r="AZ71" s="134"/>
      <c r="BA71" s="184">
        <f t="shared" si="29"/>
        <v>0</v>
      </c>
      <c r="BB71" s="185">
        <f t="shared" si="30"/>
        <v>0</v>
      </c>
      <c r="BC71" s="185">
        <f t="shared" si="31"/>
        <v>0</v>
      </c>
      <c r="BD71" s="186" t="e">
        <f t="shared" si="25"/>
        <v>#DIV/0!</v>
      </c>
      <c r="BE71" s="187">
        <f t="shared" si="32"/>
        <v>0</v>
      </c>
      <c r="BF71" s="188" t="e">
        <f t="shared" si="26"/>
        <v>#DIV/0!</v>
      </c>
      <c r="BG71" s="189" t="e">
        <f t="shared" si="27"/>
        <v>#DIV/0!</v>
      </c>
      <c r="BH71" s="187">
        <f t="shared" si="33"/>
        <v>0</v>
      </c>
      <c r="BI71" s="187">
        <f t="shared" si="34"/>
        <v>0</v>
      </c>
    </row>
    <row r="72" spans="1:61" ht="15.75" hidden="1">
      <c r="A72" s="264">
        <v>44132</v>
      </c>
      <c r="B72" s="44" t="s">
        <v>39</v>
      </c>
      <c r="C72" s="35"/>
      <c r="D72" s="35"/>
      <c r="E72" s="35"/>
      <c r="F72" s="60" t="e">
        <f t="shared" si="0"/>
        <v>#DIV/0!</v>
      </c>
      <c r="G72" s="134"/>
      <c r="H72" s="180" t="e">
        <f t="shared" si="28"/>
        <v>#DIV/0!</v>
      </c>
      <c r="I72" s="35"/>
      <c r="J72" s="35"/>
      <c r="K72" s="35"/>
      <c r="L72" s="60" t="e">
        <f t="shared" si="2"/>
        <v>#DIV/0!</v>
      </c>
      <c r="M72" s="134"/>
      <c r="N72" s="134"/>
      <c r="O72" s="180" t="e">
        <f t="shared" si="15"/>
        <v>#DIV/0!</v>
      </c>
      <c r="P72" s="35"/>
      <c r="Q72" s="35"/>
      <c r="R72" s="35"/>
      <c r="S72" s="60" t="e">
        <f t="shared" si="3"/>
        <v>#DIV/0!</v>
      </c>
      <c r="T72" s="134"/>
      <c r="U72" s="134"/>
      <c r="V72" s="180" t="e">
        <f t="shared" si="16"/>
        <v>#DIV/0!</v>
      </c>
      <c r="W72" s="35"/>
      <c r="X72" s="35"/>
      <c r="Y72" s="35"/>
      <c r="Z72" s="60" t="e">
        <f t="shared" si="4"/>
        <v>#DIV/0!</v>
      </c>
      <c r="AA72" s="134"/>
      <c r="AB72" s="180" t="e">
        <f t="shared" si="17"/>
        <v>#DIV/0!</v>
      </c>
      <c r="AC72" s="180" t="e">
        <f t="shared" si="18"/>
        <v>#DIV/0!</v>
      </c>
      <c r="AD72" s="35"/>
      <c r="AE72" s="35"/>
      <c r="AF72" s="35"/>
      <c r="AG72" s="60" t="e">
        <f t="shared" si="5"/>
        <v>#DIV/0!</v>
      </c>
      <c r="AH72" s="134"/>
      <c r="AI72" s="180" t="e">
        <f t="shared" si="19"/>
        <v>#DIV/0!</v>
      </c>
      <c r="AJ72" s="180" t="e">
        <f t="shared" si="20"/>
        <v>#DIV/0!</v>
      </c>
      <c r="AK72" s="35"/>
      <c r="AL72" s="35"/>
      <c r="AM72" s="35"/>
      <c r="AN72" s="60" t="e">
        <f t="shared" si="6"/>
        <v>#DIV/0!</v>
      </c>
      <c r="AO72" s="134"/>
      <c r="AP72" s="180" t="e">
        <f t="shared" si="21"/>
        <v>#DIV/0!</v>
      </c>
      <c r="AQ72" s="180" t="e">
        <f t="shared" si="22"/>
        <v>#DIV/0!</v>
      </c>
      <c r="AR72" s="134"/>
      <c r="AS72" s="35"/>
      <c r="AT72" s="35"/>
      <c r="AU72" s="35"/>
      <c r="AV72" s="60" t="e">
        <f t="shared" si="7"/>
        <v>#DIV/0!</v>
      </c>
      <c r="AW72" s="134"/>
      <c r="AX72" s="180" t="e">
        <f t="shared" si="23"/>
        <v>#DIV/0!</v>
      </c>
      <c r="AY72" s="180" t="e">
        <f t="shared" si="24"/>
        <v>#DIV/0!</v>
      </c>
      <c r="AZ72" s="134"/>
      <c r="BA72" s="184">
        <f t="shared" si="29"/>
        <v>0</v>
      </c>
      <c r="BB72" s="185">
        <f t="shared" si="30"/>
        <v>0</v>
      </c>
      <c r="BC72" s="185">
        <f t="shared" si="31"/>
        <v>0</v>
      </c>
      <c r="BD72" s="186" t="e">
        <f t="shared" si="25"/>
        <v>#DIV/0!</v>
      </c>
      <c r="BE72" s="187">
        <f t="shared" si="32"/>
        <v>0</v>
      </c>
      <c r="BF72" s="188" t="e">
        <f t="shared" si="26"/>
        <v>#DIV/0!</v>
      </c>
      <c r="BG72" s="189" t="e">
        <f t="shared" si="27"/>
        <v>#DIV/0!</v>
      </c>
      <c r="BH72" s="187">
        <f t="shared" si="33"/>
        <v>0</v>
      </c>
      <c r="BI72" s="187">
        <f t="shared" si="34"/>
        <v>0</v>
      </c>
    </row>
    <row r="73" spans="1:61" ht="15.75" hidden="1">
      <c r="A73" s="264">
        <v>44133</v>
      </c>
      <c r="B73" s="44" t="s">
        <v>33</v>
      </c>
      <c r="C73" s="35"/>
      <c r="D73" s="35"/>
      <c r="E73" s="35"/>
      <c r="F73" s="60" t="e">
        <f t="shared" si="0"/>
        <v>#DIV/0!</v>
      </c>
      <c r="G73" s="134"/>
      <c r="H73" s="180" t="e">
        <f t="shared" ref="H73:H102" si="35">G73/C73*1000</f>
        <v>#DIV/0!</v>
      </c>
      <c r="I73" s="35"/>
      <c r="J73" s="35"/>
      <c r="K73" s="35"/>
      <c r="L73" s="60" t="e">
        <f t="shared" si="2"/>
        <v>#DIV/0!</v>
      </c>
      <c r="M73" s="134"/>
      <c r="N73" s="134"/>
      <c r="O73" s="180" t="e">
        <f t="shared" si="15"/>
        <v>#DIV/0!</v>
      </c>
      <c r="P73" s="35"/>
      <c r="Q73" s="35"/>
      <c r="R73" s="35"/>
      <c r="S73" s="60" t="e">
        <f t="shared" si="3"/>
        <v>#DIV/0!</v>
      </c>
      <c r="T73" s="134"/>
      <c r="U73" s="134"/>
      <c r="V73" s="180" t="e">
        <f t="shared" si="16"/>
        <v>#DIV/0!</v>
      </c>
      <c r="W73" s="35"/>
      <c r="X73" s="35"/>
      <c r="Y73" s="35"/>
      <c r="Z73" s="60" t="e">
        <f t="shared" si="4"/>
        <v>#DIV/0!</v>
      </c>
      <c r="AA73" s="134"/>
      <c r="AB73" s="180" t="e">
        <f t="shared" si="17"/>
        <v>#DIV/0!</v>
      </c>
      <c r="AC73" s="180" t="e">
        <f t="shared" si="18"/>
        <v>#DIV/0!</v>
      </c>
      <c r="AD73" s="35"/>
      <c r="AE73" s="35"/>
      <c r="AF73" s="35"/>
      <c r="AG73" s="60" t="e">
        <f t="shared" si="5"/>
        <v>#DIV/0!</v>
      </c>
      <c r="AH73" s="134"/>
      <c r="AI73" s="180" t="e">
        <f t="shared" si="19"/>
        <v>#DIV/0!</v>
      </c>
      <c r="AJ73" s="180" t="e">
        <f t="shared" si="20"/>
        <v>#DIV/0!</v>
      </c>
      <c r="AK73" s="35"/>
      <c r="AL73" s="35"/>
      <c r="AM73" s="35"/>
      <c r="AN73" s="60" t="e">
        <f t="shared" si="6"/>
        <v>#DIV/0!</v>
      </c>
      <c r="AO73" s="134"/>
      <c r="AP73" s="180" t="e">
        <f t="shared" si="21"/>
        <v>#DIV/0!</v>
      </c>
      <c r="AQ73" s="180" t="e">
        <f t="shared" si="22"/>
        <v>#DIV/0!</v>
      </c>
      <c r="AR73" s="134"/>
      <c r="AS73" s="35"/>
      <c r="AT73" s="35"/>
      <c r="AU73" s="35"/>
      <c r="AV73" s="60" t="e">
        <f t="shared" si="7"/>
        <v>#DIV/0!</v>
      </c>
      <c r="AW73" s="134"/>
      <c r="AX73" s="180" t="e">
        <f t="shared" si="23"/>
        <v>#DIV/0!</v>
      </c>
      <c r="AY73" s="180" t="e">
        <f t="shared" si="24"/>
        <v>#DIV/0!</v>
      </c>
      <c r="AZ73" s="134"/>
      <c r="BA73" s="184">
        <f t="shared" ref="BA73:BA101" si="36">SUMIF($C$6:$AZ$6,$BA$6,C73:AZ73)</f>
        <v>0</v>
      </c>
      <c r="BB73" s="185">
        <f t="shared" ref="BB73:BB101" si="37">SUMIF($C$6:$AZ$6,$BB$6,C73:AZ73)</f>
        <v>0</v>
      </c>
      <c r="BC73" s="185">
        <f t="shared" ref="BC73:BC101" si="38">SUMIF($C$6:$AZ$6,$BC$6,C73:AZ73)</f>
        <v>0</v>
      </c>
      <c r="BD73" s="186" t="e">
        <f t="shared" si="25"/>
        <v>#DIV/0!</v>
      </c>
      <c r="BE73" s="187">
        <f t="shared" ref="BE73:BE101" si="39">SUMIF($C$6:$AZ$6,$BE$6,C73:AZ73)</f>
        <v>0</v>
      </c>
      <c r="BF73" s="188" t="e">
        <f t="shared" si="26"/>
        <v>#DIV/0!</v>
      </c>
      <c r="BG73" s="189" t="e">
        <f t="shared" si="27"/>
        <v>#DIV/0!</v>
      </c>
      <c r="BH73" s="187">
        <f t="shared" ref="BH73:BH101" si="40">SUMIF($C$6:$AZ$6,$BH$6,C73:AZ73)</f>
        <v>0</v>
      </c>
      <c r="BI73" s="187">
        <f t="shared" ref="BI73:BI101" si="41">SUMIF($C$6:$AZ$6,$BI$6,C73:AZ73)</f>
        <v>0</v>
      </c>
    </row>
    <row r="74" spans="1:61" ht="15.75" hidden="1">
      <c r="A74" s="264">
        <v>44134</v>
      </c>
      <c r="B74" s="44" t="s">
        <v>34</v>
      </c>
      <c r="C74" s="35"/>
      <c r="D74" s="35"/>
      <c r="E74" s="35"/>
      <c r="F74" s="60" t="e">
        <f t="shared" si="0"/>
        <v>#DIV/0!</v>
      </c>
      <c r="G74" s="134"/>
      <c r="H74" s="180" t="e">
        <f t="shared" si="35"/>
        <v>#DIV/0!</v>
      </c>
      <c r="I74" s="35"/>
      <c r="J74" s="35"/>
      <c r="K74" s="35"/>
      <c r="L74" s="60" t="e">
        <f t="shared" si="2"/>
        <v>#DIV/0!</v>
      </c>
      <c r="M74" s="134"/>
      <c r="N74" s="134"/>
      <c r="O74" s="180" t="e">
        <f t="shared" si="15"/>
        <v>#DIV/0!</v>
      </c>
      <c r="P74" s="35"/>
      <c r="Q74" s="35"/>
      <c r="R74" s="35"/>
      <c r="S74" s="60" t="e">
        <f t="shared" si="3"/>
        <v>#DIV/0!</v>
      </c>
      <c r="T74" s="134"/>
      <c r="U74" s="134"/>
      <c r="V74" s="180" t="e">
        <f t="shared" si="16"/>
        <v>#DIV/0!</v>
      </c>
      <c r="W74" s="35"/>
      <c r="X74" s="35"/>
      <c r="Y74" s="35"/>
      <c r="Z74" s="60" t="e">
        <f t="shared" si="4"/>
        <v>#DIV/0!</v>
      </c>
      <c r="AA74" s="134"/>
      <c r="AB74" s="180" t="e">
        <f t="shared" si="17"/>
        <v>#DIV/0!</v>
      </c>
      <c r="AC74" s="180" t="e">
        <f t="shared" si="18"/>
        <v>#DIV/0!</v>
      </c>
      <c r="AD74" s="35"/>
      <c r="AE74" s="35"/>
      <c r="AF74" s="35"/>
      <c r="AG74" s="60" t="e">
        <f t="shared" si="5"/>
        <v>#DIV/0!</v>
      </c>
      <c r="AH74" s="134"/>
      <c r="AI74" s="180" t="e">
        <f t="shared" si="19"/>
        <v>#DIV/0!</v>
      </c>
      <c r="AJ74" s="180" t="e">
        <f t="shared" si="20"/>
        <v>#DIV/0!</v>
      </c>
      <c r="AK74" s="35"/>
      <c r="AL74" s="35"/>
      <c r="AM74" s="35"/>
      <c r="AN74" s="60" t="e">
        <f t="shared" si="6"/>
        <v>#DIV/0!</v>
      </c>
      <c r="AO74" s="134"/>
      <c r="AP74" s="180" t="e">
        <f t="shared" si="21"/>
        <v>#DIV/0!</v>
      </c>
      <c r="AQ74" s="180" t="e">
        <f t="shared" si="22"/>
        <v>#DIV/0!</v>
      </c>
      <c r="AR74" s="134"/>
      <c r="AS74" s="35"/>
      <c r="AT74" s="35"/>
      <c r="AU74" s="35"/>
      <c r="AV74" s="60" t="e">
        <f t="shared" si="7"/>
        <v>#DIV/0!</v>
      </c>
      <c r="AW74" s="134"/>
      <c r="AX74" s="180" t="e">
        <f t="shared" si="23"/>
        <v>#DIV/0!</v>
      </c>
      <c r="AY74" s="180" t="e">
        <f t="shared" si="24"/>
        <v>#DIV/0!</v>
      </c>
      <c r="AZ74" s="134"/>
      <c r="BA74" s="184">
        <f t="shared" si="36"/>
        <v>0</v>
      </c>
      <c r="BB74" s="185">
        <f t="shared" si="37"/>
        <v>0</v>
      </c>
      <c r="BC74" s="185">
        <f t="shared" si="38"/>
        <v>0</v>
      </c>
      <c r="BD74" s="186" t="e">
        <f t="shared" si="25"/>
        <v>#DIV/0!</v>
      </c>
      <c r="BE74" s="187">
        <f t="shared" si="39"/>
        <v>0</v>
      </c>
      <c r="BF74" s="188" t="e">
        <f t="shared" si="26"/>
        <v>#DIV/0!</v>
      </c>
      <c r="BG74" s="189" t="e">
        <f t="shared" si="27"/>
        <v>#DIV/0!</v>
      </c>
      <c r="BH74" s="187">
        <f t="shared" si="40"/>
        <v>0</v>
      </c>
      <c r="BI74" s="187">
        <f t="shared" si="41"/>
        <v>0</v>
      </c>
    </row>
    <row r="75" spans="1:61" ht="15.75" hidden="1">
      <c r="A75" s="264">
        <v>44135</v>
      </c>
      <c r="B75" s="44" t="s">
        <v>35</v>
      </c>
      <c r="C75" s="35"/>
      <c r="D75" s="35"/>
      <c r="E75" s="35"/>
      <c r="F75" s="60" t="e">
        <f t="shared" si="0"/>
        <v>#DIV/0!</v>
      </c>
      <c r="G75" s="134"/>
      <c r="H75" s="180" t="e">
        <f t="shared" si="35"/>
        <v>#DIV/0!</v>
      </c>
      <c r="I75" s="35"/>
      <c r="J75" s="35"/>
      <c r="K75" s="35"/>
      <c r="L75" s="60" t="e">
        <f t="shared" si="2"/>
        <v>#DIV/0!</v>
      </c>
      <c r="M75" s="134"/>
      <c r="N75" s="134"/>
      <c r="O75" s="180" t="e">
        <f t="shared" ref="O75:O101" si="42">M75/I75*1000</f>
        <v>#DIV/0!</v>
      </c>
      <c r="P75" s="35"/>
      <c r="Q75" s="35"/>
      <c r="R75" s="35"/>
      <c r="S75" s="60" t="e">
        <f t="shared" si="3"/>
        <v>#DIV/0!</v>
      </c>
      <c r="T75" s="134"/>
      <c r="U75" s="134"/>
      <c r="V75" s="180" t="e">
        <f t="shared" ref="V75:V101" si="43">T75/P75*1000</f>
        <v>#DIV/0!</v>
      </c>
      <c r="W75" s="35"/>
      <c r="X75" s="35"/>
      <c r="Y75" s="35"/>
      <c r="Z75" s="60" t="e">
        <f t="shared" si="4"/>
        <v>#DIV/0!</v>
      </c>
      <c r="AA75" s="134"/>
      <c r="AB75" s="180" t="e">
        <f t="shared" ref="AB75:AB101" si="44">AA75/X75</f>
        <v>#DIV/0!</v>
      </c>
      <c r="AC75" s="180" t="e">
        <f t="shared" ref="AC75:AC101" si="45">AA75/W75*1000</f>
        <v>#DIV/0!</v>
      </c>
      <c r="AD75" s="35"/>
      <c r="AE75" s="35"/>
      <c r="AF75" s="35"/>
      <c r="AG75" s="60" t="e">
        <f t="shared" si="5"/>
        <v>#DIV/0!</v>
      </c>
      <c r="AH75" s="134"/>
      <c r="AI75" s="180" t="e">
        <f t="shared" ref="AI75:AI101" si="46">AH75/AE75</f>
        <v>#DIV/0!</v>
      </c>
      <c r="AJ75" s="180" t="e">
        <f t="shared" ref="AJ75:AJ101" si="47">AH75/AD75*1000</f>
        <v>#DIV/0!</v>
      </c>
      <c r="AK75" s="35"/>
      <c r="AL75" s="35"/>
      <c r="AM75" s="35"/>
      <c r="AN75" s="60" t="e">
        <f t="shared" si="6"/>
        <v>#DIV/0!</v>
      </c>
      <c r="AO75" s="134"/>
      <c r="AP75" s="180" t="e">
        <f t="shared" ref="AP75:AP101" si="48">AO75/AL75</f>
        <v>#DIV/0!</v>
      </c>
      <c r="AQ75" s="180" t="e">
        <f t="shared" ref="AQ75:AQ101" si="49">AO75/AK75*1000</f>
        <v>#DIV/0!</v>
      </c>
      <c r="AR75" s="134"/>
      <c r="AS75" s="35"/>
      <c r="AT75" s="35"/>
      <c r="AU75" s="35"/>
      <c r="AV75" s="60" t="e">
        <f t="shared" si="7"/>
        <v>#DIV/0!</v>
      </c>
      <c r="AW75" s="134"/>
      <c r="AX75" s="180" t="e">
        <f t="shared" ref="AX75:AX101" si="50">AW75/AT75</f>
        <v>#DIV/0!</v>
      </c>
      <c r="AY75" s="180" t="e">
        <f t="shared" ref="AY75:AY101" si="51">AW75/AS75*1000</f>
        <v>#DIV/0!</v>
      </c>
      <c r="AZ75" s="134"/>
      <c r="BA75" s="184">
        <f t="shared" si="36"/>
        <v>0</v>
      </c>
      <c r="BB75" s="185">
        <f t="shared" si="37"/>
        <v>0</v>
      </c>
      <c r="BC75" s="185">
        <f t="shared" si="38"/>
        <v>0</v>
      </c>
      <c r="BD75" s="186" t="e">
        <f t="shared" ref="BD75:BD101" si="52">BB75/BA75</f>
        <v>#DIV/0!</v>
      </c>
      <c r="BE75" s="187">
        <f t="shared" si="39"/>
        <v>0</v>
      </c>
      <c r="BF75" s="188" t="e">
        <f t="shared" ref="BF75:BF101" si="53">BE75/BB75</f>
        <v>#DIV/0!</v>
      </c>
      <c r="BG75" s="189" t="e">
        <f t="shared" ref="BG75:BG101" si="54">BE75/BA75*1000</f>
        <v>#DIV/0!</v>
      </c>
      <c r="BH75" s="187">
        <f t="shared" si="40"/>
        <v>0</v>
      </c>
      <c r="BI75" s="187">
        <f t="shared" si="41"/>
        <v>0</v>
      </c>
    </row>
    <row r="76" spans="1:61" ht="15.75" hidden="1">
      <c r="A76" s="264">
        <v>44136</v>
      </c>
      <c r="B76" s="44" t="s">
        <v>36</v>
      </c>
      <c r="C76" s="35"/>
      <c r="D76" s="35"/>
      <c r="E76" s="35"/>
      <c r="F76" s="60" t="e">
        <f t="shared" si="0"/>
        <v>#DIV/0!</v>
      </c>
      <c r="G76" s="134"/>
      <c r="H76" s="180" t="e">
        <f t="shared" si="35"/>
        <v>#DIV/0!</v>
      </c>
      <c r="I76" s="35"/>
      <c r="J76" s="35"/>
      <c r="K76" s="35"/>
      <c r="L76" s="60" t="e">
        <f t="shared" si="2"/>
        <v>#DIV/0!</v>
      </c>
      <c r="M76" s="134"/>
      <c r="N76" s="134"/>
      <c r="O76" s="180" t="e">
        <f t="shared" si="42"/>
        <v>#DIV/0!</v>
      </c>
      <c r="P76" s="35"/>
      <c r="Q76" s="35"/>
      <c r="R76" s="35"/>
      <c r="S76" s="60" t="e">
        <f t="shared" si="3"/>
        <v>#DIV/0!</v>
      </c>
      <c r="T76" s="134"/>
      <c r="U76" s="134"/>
      <c r="V76" s="180" t="e">
        <f t="shared" si="43"/>
        <v>#DIV/0!</v>
      </c>
      <c r="W76" s="35"/>
      <c r="X76" s="35"/>
      <c r="Y76" s="35"/>
      <c r="Z76" s="60" t="e">
        <f t="shared" si="4"/>
        <v>#DIV/0!</v>
      </c>
      <c r="AA76" s="134"/>
      <c r="AB76" s="180" t="e">
        <f t="shared" si="44"/>
        <v>#DIV/0!</v>
      </c>
      <c r="AC76" s="180" t="e">
        <f t="shared" si="45"/>
        <v>#DIV/0!</v>
      </c>
      <c r="AD76" s="35"/>
      <c r="AE76" s="35"/>
      <c r="AF76" s="35"/>
      <c r="AG76" s="60" t="e">
        <f t="shared" si="5"/>
        <v>#DIV/0!</v>
      </c>
      <c r="AH76" s="134"/>
      <c r="AI76" s="180" t="e">
        <f t="shared" si="46"/>
        <v>#DIV/0!</v>
      </c>
      <c r="AJ76" s="180" t="e">
        <f t="shared" si="47"/>
        <v>#DIV/0!</v>
      </c>
      <c r="AK76" s="35"/>
      <c r="AL76" s="35"/>
      <c r="AM76" s="35"/>
      <c r="AN76" s="60" t="e">
        <f t="shared" si="6"/>
        <v>#DIV/0!</v>
      </c>
      <c r="AO76" s="134"/>
      <c r="AP76" s="180" t="e">
        <f t="shared" si="48"/>
        <v>#DIV/0!</v>
      </c>
      <c r="AQ76" s="180" t="e">
        <f t="shared" si="49"/>
        <v>#DIV/0!</v>
      </c>
      <c r="AR76" s="134"/>
      <c r="AS76" s="35"/>
      <c r="AT76" s="35"/>
      <c r="AU76" s="35"/>
      <c r="AV76" s="60" t="e">
        <f t="shared" si="7"/>
        <v>#DIV/0!</v>
      </c>
      <c r="AW76" s="134"/>
      <c r="AX76" s="180" t="e">
        <f t="shared" si="50"/>
        <v>#DIV/0!</v>
      </c>
      <c r="AY76" s="180" t="e">
        <f t="shared" si="51"/>
        <v>#DIV/0!</v>
      </c>
      <c r="AZ76" s="134"/>
      <c r="BA76" s="184">
        <f t="shared" si="36"/>
        <v>0</v>
      </c>
      <c r="BB76" s="185">
        <f t="shared" si="37"/>
        <v>0</v>
      </c>
      <c r="BC76" s="185">
        <f t="shared" si="38"/>
        <v>0</v>
      </c>
      <c r="BD76" s="186" t="e">
        <f t="shared" si="52"/>
        <v>#DIV/0!</v>
      </c>
      <c r="BE76" s="187">
        <f t="shared" si="39"/>
        <v>0</v>
      </c>
      <c r="BF76" s="188" t="e">
        <f t="shared" si="53"/>
        <v>#DIV/0!</v>
      </c>
      <c r="BG76" s="189" t="e">
        <f t="shared" si="54"/>
        <v>#DIV/0!</v>
      </c>
      <c r="BH76" s="187">
        <f t="shared" si="40"/>
        <v>0</v>
      </c>
      <c r="BI76" s="187">
        <f t="shared" si="41"/>
        <v>0</v>
      </c>
    </row>
    <row r="77" spans="1:61" ht="15.75" hidden="1">
      <c r="A77" s="264">
        <v>44137</v>
      </c>
      <c r="B77" s="44" t="s">
        <v>37</v>
      </c>
      <c r="C77" s="35"/>
      <c r="D77" s="35"/>
      <c r="E77" s="35"/>
      <c r="F77" s="60" t="e">
        <f t="shared" si="0"/>
        <v>#DIV/0!</v>
      </c>
      <c r="G77" s="134"/>
      <c r="H77" s="180" t="e">
        <f t="shared" si="35"/>
        <v>#DIV/0!</v>
      </c>
      <c r="I77" s="35"/>
      <c r="J77" s="35"/>
      <c r="K77" s="35"/>
      <c r="L77" s="60" t="e">
        <f t="shared" si="2"/>
        <v>#DIV/0!</v>
      </c>
      <c r="M77" s="134"/>
      <c r="N77" s="134"/>
      <c r="O77" s="180" t="e">
        <f t="shared" si="42"/>
        <v>#DIV/0!</v>
      </c>
      <c r="P77" s="35"/>
      <c r="Q77" s="35"/>
      <c r="R77" s="35"/>
      <c r="S77" s="60" t="e">
        <f t="shared" si="3"/>
        <v>#DIV/0!</v>
      </c>
      <c r="T77" s="134"/>
      <c r="U77" s="134"/>
      <c r="V77" s="180" t="e">
        <f t="shared" si="43"/>
        <v>#DIV/0!</v>
      </c>
      <c r="W77" s="35"/>
      <c r="X77" s="35"/>
      <c r="Y77" s="35"/>
      <c r="Z77" s="60" t="e">
        <f t="shared" si="4"/>
        <v>#DIV/0!</v>
      </c>
      <c r="AA77" s="134"/>
      <c r="AB77" s="180" t="e">
        <f t="shared" si="44"/>
        <v>#DIV/0!</v>
      </c>
      <c r="AC77" s="180" t="e">
        <f t="shared" si="45"/>
        <v>#DIV/0!</v>
      </c>
      <c r="AD77" s="35"/>
      <c r="AE77" s="35"/>
      <c r="AF77" s="35"/>
      <c r="AG77" s="60" t="e">
        <f t="shared" si="5"/>
        <v>#DIV/0!</v>
      </c>
      <c r="AH77" s="134"/>
      <c r="AI77" s="180" t="e">
        <f t="shared" si="46"/>
        <v>#DIV/0!</v>
      </c>
      <c r="AJ77" s="180" t="e">
        <f t="shared" si="47"/>
        <v>#DIV/0!</v>
      </c>
      <c r="AK77" s="35"/>
      <c r="AL77" s="35"/>
      <c r="AM77" s="35"/>
      <c r="AN77" s="60" t="e">
        <f t="shared" si="6"/>
        <v>#DIV/0!</v>
      </c>
      <c r="AO77" s="134"/>
      <c r="AP77" s="180" t="e">
        <f t="shared" si="48"/>
        <v>#DIV/0!</v>
      </c>
      <c r="AQ77" s="180" t="e">
        <f t="shared" si="49"/>
        <v>#DIV/0!</v>
      </c>
      <c r="AR77" s="134"/>
      <c r="AS77" s="35"/>
      <c r="AT77" s="35"/>
      <c r="AU77" s="35"/>
      <c r="AV77" s="60" t="e">
        <f t="shared" si="7"/>
        <v>#DIV/0!</v>
      </c>
      <c r="AW77" s="134"/>
      <c r="AX77" s="180" t="e">
        <f t="shared" si="50"/>
        <v>#DIV/0!</v>
      </c>
      <c r="AY77" s="180" t="e">
        <f t="shared" si="51"/>
        <v>#DIV/0!</v>
      </c>
      <c r="AZ77" s="134"/>
      <c r="BA77" s="184">
        <f t="shared" si="36"/>
        <v>0</v>
      </c>
      <c r="BB77" s="185">
        <f t="shared" si="37"/>
        <v>0</v>
      </c>
      <c r="BC77" s="185">
        <f t="shared" si="38"/>
        <v>0</v>
      </c>
      <c r="BD77" s="186" t="e">
        <f t="shared" si="52"/>
        <v>#DIV/0!</v>
      </c>
      <c r="BE77" s="187">
        <f t="shared" si="39"/>
        <v>0</v>
      </c>
      <c r="BF77" s="188" t="e">
        <f t="shared" si="53"/>
        <v>#DIV/0!</v>
      </c>
      <c r="BG77" s="189" t="e">
        <f t="shared" si="54"/>
        <v>#DIV/0!</v>
      </c>
      <c r="BH77" s="187">
        <f t="shared" si="40"/>
        <v>0</v>
      </c>
      <c r="BI77" s="187">
        <f t="shared" si="41"/>
        <v>0</v>
      </c>
    </row>
    <row r="78" spans="1:61" ht="15.75" hidden="1">
      <c r="A78" s="264">
        <v>44138</v>
      </c>
      <c r="B78" s="44" t="s">
        <v>38</v>
      </c>
      <c r="C78" s="35"/>
      <c r="D78" s="35"/>
      <c r="E78" s="35"/>
      <c r="F78" s="60" t="e">
        <f t="shared" si="0"/>
        <v>#DIV/0!</v>
      </c>
      <c r="G78" s="134"/>
      <c r="H78" s="180" t="e">
        <f t="shared" si="35"/>
        <v>#DIV/0!</v>
      </c>
      <c r="I78" s="35"/>
      <c r="J78" s="35"/>
      <c r="K78" s="35"/>
      <c r="L78" s="60" t="e">
        <f t="shared" si="2"/>
        <v>#DIV/0!</v>
      </c>
      <c r="M78" s="134"/>
      <c r="N78" s="134"/>
      <c r="O78" s="180" t="e">
        <f t="shared" si="42"/>
        <v>#DIV/0!</v>
      </c>
      <c r="P78" s="35"/>
      <c r="Q78" s="35"/>
      <c r="R78" s="35"/>
      <c r="S78" s="60" t="e">
        <f t="shared" si="3"/>
        <v>#DIV/0!</v>
      </c>
      <c r="T78" s="134"/>
      <c r="U78" s="134"/>
      <c r="V78" s="180" t="e">
        <f t="shared" si="43"/>
        <v>#DIV/0!</v>
      </c>
      <c r="W78" s="35"/>
      <c r="X78" s="35"/>
      <c r="Y78" s="35"/>
      <c r="Z78" s="60" t="e">
        <f t="shared" si="4"/>
        <v>#DIV/0!</v>
      </c>
      <c r="AA78" s="134"/>
      <c r="AB78" s="180" t="e">
        <f t="shared" si="44"/>
        <v>#DIV/0!</v>
      </c>
      <c r="AC78" s="180" t="e">
        <f t="shared" si="45"/>
        <v>#DIV/0!</v>
      </c>
      <c r="AD78" s="35"/>
      <c r="AE78" s="35"/>
      <c r="AF78" s="35"/>
      <c r="AG78" s="60" t="e">
        <f t="shared" si="5"/>
        <v>#DIV/0!</v>
      </c>
      <c r="AH78" s="134"/>
      <c r="AI78" s="180" t="e">
        <f t="shared" si="46"/>
        <v>#DIV/0!</v>
      </c>
      <c r="AJ78" s="180" t="e">
        <f t="shared" si="47"/>
        <v>#DIV/0!</v>
      </c>
      <c r="AK78" s="35"/>
      <c r="AL78" s="35"/>
      <c r="AM78" s="35"/>
      <c r="AN78" s="60" t="e">
        <f t="shared" si="6"/>
        <v>#DIV/0!</v>
      </c>
      <c r="AO78" s="134"/>
      <c r="AP78" s="180" t="e">
        <f t="shared" si="48"/>
        <v>#DIV/0!</v>
      </c>
      <c r="AQ78" s="180" t="e">
        <f t="shared" si="49"/>
        <v>#DIV/0!</v>
      </c>
      <c r="AR78" s="134"/>
      <c r="AS78" s="35"/>
      <c r="AT78" s="35"/>
      <c r="AU78" s="35"/>
      <c r="AV78" s="60" t="e">
        <f t="shared" si="7"/>
        <v>#DIV/0!</v>
      </c>
      <c r="AW78" s="134"/>
      <c r="AX78" s="180" t="e">
        <f t="shared" si="50"/>
        <v>#DIV/0!</v>
      </c>
      <c r="AY78" s="180" t="e">
        <f t="shared" si="51"/>
        <v>#DIV/0!</v>
      </c>
      <c r="AZ78" s="134"/>
      <c r="BA78" s="184">
        <f t="shared" si="36"/>
        <v>0</v>
      </c>
      <c r="BB78" s="185">
        <f t="shared" si="37"/>
        <v>0</v>
      </c>
      <c r="BC78" s="185">
        <f t="shared" si="38"/>
        <v>0</v>
      </c>
      <c r="BD78" s="186" t="e">
        <f t="shared" si="52"/>
        <v>#DIV/0!</v>
      </c>
      <c r="BE78" s="187">
        <f t="shared" si="39"/>
        <v>0</v>
      </c>
      <c r="BF78" s="188" t="e">
        <f t="shared" si="53"/>
        <v>#DIV/0!</v>
      </c>
      <c r="BG78" s="189" t="e">
        <f t="shared" si="54"/>
        <v>#DIV/0!</v>
      </c>
      <c r="BH78" s="187">
        <f t="shared" si="40"/>
        <v>0</v>
      </c>
      <c r="BI78" s="187">
        <f t="shared" si="41"/>
        <v>0</v>
      </c>
    </row>
    <row r="79" spans="1:61" ht="15.75" hidden="1">
      <c r="A79" s="264">
        <v>44139</v>
      </c>
      <c r="B79" s="44" t="s">
        <v>39</v>
      </c>
      <c r="C79" s="35"/>
      <c r="D79" s="35"/>
      <c r="E79" s="35"/>
      <c r="F79" s="60" t="e">
        <f t="shared" si="0"/>
        <v>#DIV/0!</v>
      </c>
      <c r="G79" s="134"/>
      <c r="H79" s="180" t="e">
        <f t="shared" si="35"/>
        <v>#DIV/0!</v>
      </c>
      <c r="I79" s="35"/>
      <c r="J79" s="35"/>
      <c r="K79" s="35"/>
      <c r="L79" s="60" t="e">
        <f t="shared" si="2"/>
        <v>#DIV/0!</v>
      </c>
      <c r="M79" s="134"/>
      <c r="N79" s="134"/>
      <c r="O79" s="180" t="e">
        <f t="shared" si="42"/>
        <v>#DIV/0!</v>
      </c>
      <c r="P79" s="35"/>
      <c r="Q79" s="35"/>
      <c r="R79" s="35"/>
      <c r="S79" s="60" t="e">
        <f t="shared" si="3"/>
        <v>#DIV/0!</v>
      </c>
      <c r="T79" s="134"/>
      <c r="U79" s="134"/>
      <c r="V79" s="180" t="e">
        <f t="shared" si="43"/>
        <v>#DIV/0!</v>
      </c>
      <c r="W79" s="35"/>
      <c r="X79" s="35"/>
      <c r="Y79" s="35"/>
      <c r="Z79" s="60" t="e">
        <f t="shared" si="4"/>
        <v>#DIV/0!</v>
      </c>
      <c r="AA79" s="134"/>
      <c r="AB79" s="180" t="e">
        <f t="shared" si="44"/>
        <v>#DIV/0!</v>
      </c>
      <c r="AC79" s="180" t="e">
        <f t="shared" si="45"/>
        <v>#DIV/0!</v>
      </c>
      <c r="AD79" s="35"/>
      <c r="AE79" s="35"/>
      <c r="AF79" s="35"/>
      <c r="AG79" s="60" t="e">
        <f t="shared" si="5"/>
        <v>#DIV/0!</v>
      </c>
      <c r="AH79" s="134"/>
      <c r="AI79" s="180" t="e">
        <f t="shared" si="46"/>
        <v>#DIV/0!</v>
      </c>
      <c r="AJ79" s="180" t="e">
        <f t="shared" si="47"/>
        <v>#DIV/0!</v>
      </c>
      <c r="AK79" s="35"/>
      <c r="AL79" s="35"/>
      <c r="AM79" s="35"/>
      <c r="AN79" s="60" t="e">
        <f t="shared" si="6"/>
        <v>#DIV/0!</v>
      </c>
      <c r="AO79" s="134"/>
      <c r="AP79" s="180" t="e">
        <f t="shared" si="48"/>
        <v>#DIV/0!</v>
      </c>
      <c r="AQ79" s="180" t="e">
        <f t="shared" si="49"/>
        <v>#DIV/0!</v>
      </c>
      <c r="AR79" s="134"/>
      <c r="AS79" s="35"/>
      <c r="AT79" s="35"/>
      <c r="AU79" s="35"/>
      <c r="AV79" s="60" t="e">
        <f t="shared" si="7"/>
        <v>#DIV/0!</v>
      </c>
      <c r="AW79" s="134"/>
      <c r="AX79" s="180" t="e">
        <f t="shared" si="50"/>
        <v>#DIV/0!</v>
      </c>
      <c r="AY79" s="180" t="e">
        <f t="shared" si="51"/>
        <v>#DIV/0!</v>
      </c>
      <c r="AZ79" s="134"/>
      <c r="BA79" s="184">
        <f t="shared" si="36"/>
        <v>0</v>
      </c>
      <c r="BB79" s="185">
        <f t="shared" si="37"/>
        <v>0</v>
      </c>
      <c r="BC79" s="185">
        <f t="shared" si="38"/>
        <v>0</v>
      </c>
      <c r="BD79" s="186" t="e">
        <f t="shared" si="52"/>
        <v>#DIV/0!</v>
      </c>
      <c r="BE79" s="187">
        <f t="shared" si="39"/>
        <v>0</v>
      </c>
      <c r="BF79" s="188" t="e">
        <f t="shared" si="53"/>
        <v>#DIV/0!</v>
      </c>
      <c r="BG79" s="189" t="e">
        <f t="shared" si="54"/>
        <v>#DIV/0!</v>
      </c>
      <c r="BH79" s="187">
        <f t="shared" si="40"/>
        <v>0</v>
      </c>
      <c r="BI79" s="187">
        <f t="shared" si="41"/>
        <v>0</v>
      </c>
    </row>
    <row r="80" spans="1:61" ht="15.75" hidden="1">
      <c r="A80" s="264">
        <v>44140</v>
      </c>
      <c r="B80" s="44" t="s">
        <v>33</v>
      </c>
      <c r="C80" s="35"/>
      <c r="D80" s="35"/>
      <c r="E80" s="35"/>
      <c r="F80" s="60" t="e">
        <f t="shared" si="0"/>
        <v>#DIV/0!</v>
      </c>
      <c r="G80" s="134"/>
      <c r="H80" s="180" t="e">
        <f t="shared" si="35"/>
        <v>#DIV/0!</v>
      </c>
      <c r="I80" s="35"/>
      <c r="J80" s="35"/>
      <c r="K80" s="35"/>
      <c r="L80" s="60" t="e">
        <f t="shared" si="2"/>
        <v>#DIV/0!</v>
      </c>
      <c r="M80" s="134"/>
      <c r="N80" s="134"/>
      <c r="O80" s="180" t="e">
        <f t="shared" si="42"/>
        <v>#DIV/0!</v>
      </c>
      <c r="P80" s="35"/>
      <c r="Q80" s="35"/>
      <c r="R80" s="35"/>
      <c r="S80" s="60" t="e">
        <f t="shared" si="3"/>
        <v>#DIV/0!</v>
      </c>
      <c r="T80" s="134"/>
      <c r="U80" s="134"/>
      <c r="V80" s="180" t="e">
        <f t="shared" si="43"/>
        <v>#DIV/0!</v>
      </c>
      <c r="W80" s="35"/>
      <c r="X80" s="35"/>
      <c r="Y80" s="35"/>
      <c r="Z80" s="60" t="e">
        <f t="shared" si="4"/>
        <v>#DIV/0!</v>
      </c>
      <c r="AA80" s="134"/>
      <c r="AB80" s="180" t="e">
        <f t="shared" si="44"/>
        <v>#DIV/0!</v>
      </c>
      <c r="AC80" s="180" t="e">
        <f t="shared" si="45"/>
        <v>#DIV/0!</v>
      </c>
      <c r="AD80" s="35"/>
      <c r="AE80" s="35"/>
      <c r="AF80" s="35"/>
      <c r="AG80" s="60" t="e">
        <f t="shared" si="5"/>
        <v>#DIV/0!</v>
      </c>
      <c r="AH80" s="134"/>
      <c r="AI80" s="180" t="e">
        <f t="shared" si="46"/>
        <v>#DIV/0!</v>
      </c>
      <c r="AJ80" s="180" t="e">
        <f t="shared" si="47"/>
        <v>#DIV/0!</v>
      </c>
      <c r="AK80" s="35"/>
      <c r="AL80" s="35"/>
      <c r="AM80" s="35"/>
      <c r="AN80" s="60" t="e">
        <f t="shared" si="6"/>
        <v>#DIV/0!</v>
      </c>
      <c r="AO80" s="134"/>
      <c r="AP80" s="180" t="e">
        <f t="shared" si="48"/>
        <v>#DIV/0!</v>
      </c>
      <c r="AQ80" s="180" t="e">
        <f t="shared" si="49"/>
        <v>#DIV/0!</v>
      </c>
      <c r="AR80" s="134"/>
      <c r="AS80" s="35"/>
      <c r="AT80" s="35"/>
      <c r="AU80" s="35"/>
      <c r="AV80" s="60" t="e">
        <f t="shared" si="7"/>
        <v>#DIV/0!</v>
      </c>
      <c r="AW80" s="134"/>
      <c r="AX80" s="180" t="e">
        <f t="shared" si="50"/>
        <v>#DIV/0!</v>
      </c>
      <c r="AY80" s="180" t="e">
        <f t="shared" si="51"/>
        <v>#DIV/0!</v>
      </c>
      <c r="AZ80" s="134"/>
      <c r="BA80" s="184">
        <f t="shared" si="36"/>
        <v>0</v>
      </c>
      <c r="BB80" s="185">
        <f t="shared" si="37"/>
        <v>0</v>
      </c>
      <c r="BC80" s="185">
        <f t="shared" si="38"/>
        <v>0</v>
      </c>
      <c r="BD80" s="186" t="e">
        <f t="shared" si="52"/>
        <v>#DIV/0!</v>
      </c>
      <c r="BE80" s="187">
        <f t="shared" si="39"/>
        <v>0</v>
      </c>
      <c r="BF80" s="188" t="e">
        <f t="shared" si="53"/>
        <v>#DIV/0!</v>
      </c>
      <c r="BG80" s="189" t="e">
        <f t="shared" si="54"/>
        <v>#DIV/0!</v>
      </c>
      <c r="BH80" s="187">
        <f t="shared" si="40"/>
        <v>0</v>
      </c>
      <c r="BI80" s="187">
        <f t="shared" si="41"/>
        <v>0</v>
      </c>
    </row>
    <row r="81" spans="1:61" ht="15.75" hidden="1">
      <c r="A81" s="264">
        <v>44141</v>
      </c>
      <c r="B81" s="44" t="s">
        <v>34</v>
      </c>
      <c r="C81" s="35"/>
      <c r="D81" s="35"/>
      <c r="E81" s="35"/>
      <c r="F81" s="60" t="e">
        <f t="shared" si="0"/>
        <v>#DIV/0!</v>
      </c>
      <c r="G81" s="134"/>
      <c r="H81" s="180" t="e">
        <f t="shared" si="35"/>
        <v>#DIV/0!</v>
      </c>
      <c r="I81" s="35"/>
      <c r="J81" s="35"/>
      <c r="K81" s="35"/>
      <c r="L81" s="60" t="e">
        <f t="shared" si="2"/>
        <v>#DIV/0!</v>
      </c>
      <c r="M81" s="134"/>
      <c r="N81" s="134"/>
      <c r="O81" s="180" t="e">
        <f t="shared" si="42"/>
        <v>#DIV/0!</v>
      </c>
      <c r="P81" s="35"/>
      <c r="Q81" s="35"/>
      <c r="R81" s="35"/>
      <c r="S81" s="60" t="e">
        <f t="shared" si="3"/>
        <v>#DIV/0!</v>
      </c>
      <c r="T81" s="134"/>
      <c r="U81" s="134"/>
      <c r="V81" s="180" t="e">
        <f t="shared" si="43"/>
        <v>#DIV/0!</v>
      </c>
      <c r="W81" s="35"/>
      <c r="X81" s="35"/>
      <c r="Y81" s="35"/>
      <c r="Z81" s="60" t="e">
        <f t="shared" si="4"/>
        <v>#DIV/0!</v>
      </c>
      <c r="AA81" s="134"/>
      <c r="AB81" s="180" t="e">
        <f t="shared" si="44"/>
        <v>#DIV/0!</v>
      </c>
      <c r="AC81" s="180" t="e">
        <f t="shared" si="45"/>
        <v>#DIV/0!</v>
      </c>
      <c r="AD81" s="35"/>
      <c r="AE81" s="35"/>
      <c r="AF81" s="35"/>
      <c r="AG81" s="60" t="e">
        <f t="shared" si="5"/>
        <v>#DIV/0!</v>
      </c>
      <c r="AH81" s="134"/>
      <c r="AI81" s="180" t="e">
        <f t="shared" si="46"/>
        <v>#DIV/0!</v>
      </c>
      <c r="AJ81" s="180" t="e">
        <f t="shared" si="47"/>
        <v>#DIV/0!</v>
      </c>
      <c r="AK81" s="35"/>
      <c r="AL81" s="35"/>
      <c r="AM81" s="35"/>
      <c r="AN81" s="60" t="e">
        <f t="shared" si="6"/>
        <v>#DIV/0!</v>
      </c>
      <c r="AO81" s="134"/>
      <c r="AP81" s="180" t="e">
        <f t="shared" si="48"/>
        <v>#DIV/0!</v>
      </c>
      <c r="AQ81" s="180" t="e">
        <f t="shared" si="49"/>
        <v>#DIV/0!</v>
      </c>
      <c r="AR81" s="134"/>
      <c r="AS81" s="35"/>
      <c r="AT81" s="35"/>
      <c r="AU81" s="35"/>
      <c r="AV81" s="60" t="e">
        <f t="shared" si="7"/>
        <v>#DIV/0!</v>
      </c>
      <c r="AW81" s="134"/>
      <c r="AX81" s="180" t="e">
        <f t="shared" si="50"/>
        <v>#DIV/0!</v>
      </c>
      <c r="AY81" s="180" t="e">
        <f t="shared" si="51"/>
        <v>#DIV/0!</v>
      </c>
      <c r="AZ81" s="134"/>
      <c r="BA81" s="184">
        <f t="shared" si="36"/>
        <v>0</v>
      </c>
      <c r="BB81" s="185">
        <f t="shared" si="37"/>
        <v>0</v>
      </c>
      <c r="BC81" s="185">
        <f t="shared" si="38"/>
        <v>0</v>
      </c>
      <c r="BD81" s="186" t="e">
        <f t="shared" si="52"/>
        <v>#DIV/0!</v>
      </c>
      <c r="BE81" s="187">
        <f t="shared" si="39"/>
        <v>0</v>
      </c>
      <c r="BF81" s="188" t="e">
        <f t="shared" si="53"/>
        <v>#DIV/0!</v>
      </c>
      <c r="BG81" s="189" t="e">
        <f t="shared" si="54"/>
        <v>#DIV/0!</v>
      </c>
      <c r="BH81" s="187">
        <f t="shared" si="40"/>
        <v>0</v>
      </c>
      <c r="BI81" s="187">
        <f t="shared" si="41"/>
        <v>0</v>
      </c>
    </row>
    <row r="82" spans="1:61" ht="15.75" hidden="1">
      <c r="A82" s="264">
        <v>44142</v>
      </c>
      <c r="B82" s="44" t="s">
        <v>35</v>
      </c>
      <c r="C82" s="35"/>
      <c r="D82" s="35"/>
      <c r="E82" s="35"/>
      <c r="F82" s="60" t="e">
        <f t="shared" si="0"/>
        <v>#DIV/0!</v>
      </c>
      <c r="G82" s="134"/>
      <c r="H82" s="180" t="e">
        <f t="shared" si="35"/>
        <v>#DIV/0!</v>
      </c>
      <c r="I82" s="35"/>
      <c r="J82" s="35"/>
      <c r="K82" s="35"/>
      <c r="L82" s="60" t="e">
        <f t="shared" si="2"/>
        <v>#DIV/0!</v>
      </c>
      <c r="M82" s="134"/>
      <c r="N82" s="134"/>
      <c r="O82" s="180" t="e">
        <f t="shared" si="42"/>
        <v>#DIV/0!</v>
      </c>
      <c r="P82" s="35"/>
      <c r="Q82" s="35"/>
      <c r="R82" s="35"/>
      <c r="S82" s="60" t="e">
        <f t="shared" si="3"/>
        <v>#DIV/0!</v>
      </c>
      <c r="T82" s="134"/>
      <c r="U82" s="134"/>
      <c r="V82" s="180" t="e">
        <f t="shared" si="43"/>
        <v>#DIV/0!</v>
      </c>
      <c r="W82" s="35"/>
      <c r="X82" s="35"/>
      <c r="Y82" s="35"/>
      <c r="Z82" s="60" t="e">
        <f t="shared" si="4"/>
        <v>#DIV/0!</v>
      </c>
      <c r="AA82" s="134"/>
      <c r="AB82" s="180" t="e">
        <f t="shared" si="44"/>
        <v>#DIV/0!</v>
      </c>
      <c r="AC82" s="180" t="e">
        <f t="shared" si="45"/>
        <v>#DIV/0!</v>
      </c>
      <c r="AD82" s="35"/>
      <c r="AE82" s="35"/>
      <c r="AF82" s="35"/>
      <c r="AG82" s="60" t="e">
        <f t="shared" si="5"/>
        <v>#DIV/0!</v>
      </c>
      <c r="AH82" s="134"/>
      <c r="AI82" s="180" t="e">
        <f t="shared" si="46"/>
        <v>#DIV/0!</v>
      </c>
      <c r="AJ82" s="180" t="e">
        <f t="shared" si="47"/>
        <v>#DIV/0!</v>
      </c>
      <c r="AK82" s="35"/>
      <c r="AL82" s="35"/>
      <c r="AM82" s="35"/>
      <c r="AN82" s="60" t="e">
        <f t="shared" si="6"/>
        <v>#DIV/0!</v>
      </c>
      <c r="AO82" s="134"/>
      <c r="AP82" s="180" t="e">
        <f t="shared" si="48"/>
        <v>#DIV/0!</v>
      </c>
      <c r="AQ82" s="180" t="e">
        <f t="shared" si="49"/>
        <v>#DIV/0!</v>
      </c>
      <c r="AR82" s="134"/>
      <c r="AS82" s="35"/>
      <c r="AT82" s="35"/>
      <c r="AU82" s="35"/>
      <c r="AV82" s="60" t="e">
        <f t="shared" si="7"/>
        <v>#DIV/0!</v>
      </c>
      <c r="AW82" s="134"/>
      <c r="AX82" s="180" t="e">
        <f t="shared" si="50"/>
        <v>#DIV/0!</v>
      </c>
      <c r="AY82" s="180" t="e">
        <f t="shared" si="51"/>
        <v>#DIV/0!</v>
      </c>
      <c r="AZ82" s="134"/>
      <c r="BA82" s="184">
        <f t="shared" si="36"/>
        <v>0</v>
      </c>
      <c r="BB82" s="185">
        <f t="shared" si="37"/>
        <v>0</v>
      </c>
      <c r="BC82" s="185">
        <f t="shared" si="38"/>
        <v>0</v>
      </c>
      <c r="BD82" s="186" t="e">
        <f t="shared" si="52"/>
        <v>#DIV/0!</v>
      </c>
      <c r="BE82" s="187">
        <f t="shared" si="39"/>
        <v>0</v>
      </c>
      <c r="BF82" s="188" t="e">
        <f t="shared" si="53"/>
        <v>#DIV/0!</v>
      </c>
      <c r="BG82" s="189" t="e">
        <f t="shared" si="54"/>
        <v>#DIV/0!</v>
      </c>
      <c r="BH82" s="187">
        <f t="shared" si="40"/>
        <v>0</v>
      </c>
      <c r="BI82" s="187">
        <f t="shared" si="41"/>
        <v>0</v>
      </c>
    </row>
    <row r="83" spans="1:61" ht="15.75" hidden="1">
      <c r="A83" s="264">
        <v>44143</v>
      </c>
      <c r="B83" s="44" t="s">
        <v>36</v>
      </c>
      <c r="C83" s="35"/>
      <c r="D83" s="35"/>
      <c r="E83" s="35"/>
      <c r="F83" s="60" t="e">
        <f t="shared" si="0"/>
        <v>#DIV/0!</v>
      </c>
      <c r="G83" s="134"/>
      <c r="H83" s="180" t="e">
        <f t="shared" si="35"/>
        <v>#DIV/0!</v>
      </c>
      <c r="I83" s="35"/>
      <c r="J83" s="35"/>
      <c r="K83" s="35"/>
      <c r="L83" s="60" t="e">
        <f t="shared" si="2"/>
        <v>#DIV/0!</v>
      </c>
      <c r="M83" s="134"/>
      <c r="N83" s="134"/>
      <c r="O83" s="180" t="e">
        <f t="shared" si="42"/>
        <v>#DIV/0!</v>
      </c>
      <c r="P83" s="35"/>
      <c r="Q83" s="35"/>
      <c r="R83" s="35"/>
      <c r="S83" s="60" t="e">
        <f t="shared" si="3"/>
        <v>#DIV/0!</v>
      </c>
      <c r="T83" s="134"/>
      <c r="U83" s="134"/>
      <c r="V83" s="180" t="e">
        <f t="shared" si="43"/>
        <v>#DIV/0!</v>
      </c>
      <c r="W83" s="35"/>
      <c r="X83" s="35"/>
      <c r="Y83" s="35"/>
      <c r="Z83" s="60" t="e">
        <f t="shared" si="4"/>
        <v>#DIV/0!</v>
      </c>
      <c r="AA83" s="134"/>
      <c r="AB83" s="180" t="e">
        <f t="shared" si="44"/>
        <v>#DIV/0!</v>
      </c>
      <c r="AC83" s="180" t="e">
        <f t="shared" si="45"/>
        <v>#DIV/0!</v>
      </c>
      <c r="AD83" s="35"/>
      <c r="AE83" s="35"/>
      <c r="AF83" s="35"/>
      <c r="AG83" s="60" t="e">
        <f t="shared" si="5"/>
        <v>#DIV/0!</v>
      </c>
      <c r="AH83" s="134"/>
      <c r="AI83" s="180" t="e">
        <f t="shared" si="46"/>
        <v>#DIV/0!</v>
      </c>
      <c r="AJ83" s="180" t="e">
        <f t="shared" si="47"/>
        <v>#DIV/0!</v>
      </c>
      <c r="AK83" s="35"/>
      <c r="AL83" s="35"/>
      <c r="AM83" s="35"/>
      <c r="AN83" s="60" t="e">
        <f t="shared" si="6"/>
        <v>#DIV/0!</v>
      </c>
      <c r="AO83" s="134"/>
      <c r="AP83" s="180" t="e">
        <f t="shared" si="48"/>
        <v>#DIV/0!</v>
      </c>
      <c r="AQ83" s="180" t="e">
        <f t="shared" si="49"/>
        <v>#DIV/0!</v>
      </c>
      <c r="AR83" s="134"/>
      <c r="AS83" s="35"/>
      <c r="AT83" s="35"/>
      <c r="AU83" s="35"/>
      <c r="AV83" s="60" t="e">
        <f t="shared" si="7"/>
        <v>#DIV/0!</v>
      </c>
      <c r="AW83" s="134"/>
      <c r="AX83" s="180" t="e">
        <f t="shared" si="50"/>
        <v>#DIV/0!</v>
      </c>
      <c r="AY83" s="180" t="e">
        <f t="shared" si="51"/>
        <v>#DIV/0!</v>
      </c>
      <c r="AZ83" s="134"/>
      <c r="BA83" s="184">
        <f t="shared" si="36"/>
        <v>0</v>
      </c>
      <c r="BB83" s="185">
        <f t="shared" si="37"/>
        <v>0</v>
      </c>
      <c r="BC83" s="185">
        <f t="shared" si="38"/>
        <v>0</v>
      </c>
      <c r="BD83" s="186" t="e">
        <f t="shared" si="52"/>
        <v>#DIV/0!</v>
      </c>
      <c r="BE83" s="187">
        <f t="shared" si="39"/>
        <v>0</v>
      </c>
      <c r="BF83" s="188" t="e">
        <f t="shared" si="53"/>
        <v>#DIV/0!</v>
      </c>
      <c r="BG83" s="189" t="e">
        <f t="shared" si="54"/>
        <v>#DIV/0!</v>
      </c>
      <c r="BH83" s="187">
        <f t="shared" si="40"/>
        <v>0</v>
      </c>
      <c r="BI83" s="187">
        <f t="shared" si="41"/>
        <v>0</v>
      </c>
    </row>
    <row r="84" spans="1:61" ht="15.75" hidden="1">
      <c r="A84" s="264">
        <v>44144</v>
      </c>
      <c r="B84" s="44" t="s">
        <v>37</v>
      </c>
      <c r="C84" s="35"/>
      <c r="D84" s="35"/>
      <c r="E84" s="35"/>
      <c r="F84" s="60" t="e">
        <f t="shared" si="0"/>
        <v>#DIV/0!</v>
      </c>
      <c r="G84" s="134"/>
      <c r="H84" s="180" t="e">
        <f t="shared" si="35"/>
        <v>#DIV/0!</v>
      </c>
      <c r="I84" s="35"/>
      <c r="J84" s="35"/>
      <c r="K84" s="35"/>
      <c r="L84" s="60" t="e">
        <f t="shared" si="2"/>
        <v>#DIV/0!</v>
      </c>
      <c r="M84" s="134"/>
      <c r="N84" s="134"/>
      <c r="O84" s="180" t="e">
        <f t="shared" si="42"/>
        <v>#DIV/0!</v>
      </c>
      <c r="P84" s="35"/>
      <c r="Q84" s="35"/>
      <c r="R84" s="35"/>
      <c r="S84" s="60" t="e">
        <f t="shared" si="3"/>
        <v>#DIV/0!</v>
      </c>
      <c r="T84" s="134"/>
      <c r="U84" s="134"/>
      <c r="V84" s="180" t="e">
        <f t="shared" si="43"/>
        <v>#DIV/0!</v>
      </c>
      <c r="W84" s="35"/>
      <c r="X84" s="35"/>
      <c r="Y84" s="35"/>
      <c r="Z84" s="60" t="e">
        <f t="shared" si="4"/>
        <v>#DIV/0!</v>
      </c>
      <c r="AA84" s="134"/>
      <c r="AB84" s="180" t="e">
        <f t="shared" si="44"/>
        <v>#DIV/0!</v>
      </c>
      <c r="AC84" s="180" t="e">
        <f t="shared" si="45"/>
        <v>#DIV/0!</v>
      </c>
      <c r="AD84" s="35"/>
      <c r="AE84" s="35"/>
      <c r="AF84" s="35"/>
      <c r="AG84" s="60" t="e">
        <f t="shared" si="5"/>
        <v>#DIV/0!</v>
      </c>
      <c r="AH84" s="134"/>
      <c r="AI84" s="180" t="e">
        <f t="shared" si="46"/>
        <v>#DIV/0!</v>
      </c>
      <c r="AJ84" s="180" t="e">
        <f t="shared" si="47"/>
        <v>#DIV/0!</v>
      </c>
      <c r="AK84" s="35"/>
      <c r="AL84" s="35"/>
      <c r="AM84" s="35"/>
      <c r="AN84" s="60" t="e">
        <f t="shared" si="6"/>
        <v>#DIV/0!</v>
      </c>
      <c r="AO84" s="134"/>
      <c r="AP84" s="180" t="e">
        <f t="shared" si="48"/>
        <v>#DIV/0!</v>
      </c>
      <c r="AQ84" s="180" t="e">
        <f t="shared" si="49"/>
        <v>#DIV/0!</v>
      </c>
      <c r="AR84" s="134"/>
      <c r="AS84" s="35"/>
      <c r="AT84" s="35"/>
      <c r="AU84" s="35"/>
      <c r="AV84" s="60" t="e">
        <f t="shared" si="7"/>
        <v>#DIV/0!</v>
      </c>
      <c r="AW84" s="134"/>
      <c r="AX84" s="180" t="e">
        <f t="shared" si="50"/>
        <v>#DIV/0!</v>
      </c>
      <c r="AY84" s="180" t="e">
        <f t="shared" si="51"/>
        <v>#DIV/0!</v>
      </c>
      <c r="AZ84" s="134"/>
      <c r="BA84" s="184">
        <f t="shared" si="36"/>
        <v>0</v>
      </c>
      <c r="BB84" s="185">
        <f t="shared" si="37"/>
        <v>0</v>
      </c>
      <c r="BC84" s="185">
        <f t="shared" si="38"/>
        <v>0</v>
      </c>
      <c r="BD84" s="186" t="e">
        <f t="shared" si="52"/>
        <v>#DIV/0!</v>
      </c>
      <c r="BE84" s="187">
        <f t="shared" si="39"/>
        <v>0</v>
      </c>
      <c r="BF84" s="188" t="e">
        <f t="shared" si="53"/>
        <v>#DIV/0!</v>
      </c>
      <c r="BG84" s="189" t="e">
        <f t="shared" si="54"/>
        <v>#DIV/0!</v>
      </c>
      <c r="BH84" s="187">
        <f t="shared" si="40"/>
        <v>0</v>
      </c>
      <c r="BI84" s="187">
        <f t="shared" si="41"/>
        <v>0</v>
      </c>
    </row>
    <row r="85" spans="1:61" ht="15.75" hidden="1">
      <c r="A85" s="264">
        <v>44145</v>
      </c>
      <c r="B85" s="44" t="s">
        <v>38</v>
      </c>
      <c r="C85" s="35"/>
      <c r="D85" s="35"/>
      <c r="E85" s="35"/>
      <c r="F85" s="60" t="e">
        <f t="shared" si="0"/>
        <v>#DIV/0!</v>
      </c>
      <c r="G85" s="134"/>
      <c r="H85" s="180" t="e">
        <f t="shared" si="35"/>
        <v>#DIV/0!</v>
      </c>
      <c r="I85" s="35"/>
      <c r="J85" s="35"/>
      <c r="K85" s="35"/>
      <c r="L85" s="60" t="e">
        <f t="shared" si="2"/>
        <v>#DIV/0!</v>
      </c>
      <c r="M85" s="134"/>
      <c r="N85" s="134"/>
      <c r="O85" s="180" t="e">
        <f t="shared" si="42"/>
        <v>#DIV/0!</v>
      </c>
      <c r="P85" s="35"/>
      <c r="Q85" s="35"/>
      <c r="R85" s="35"/>
      <c r="S85" s="60" t="e">
        <f t="shared" si="3"/>
        <v>#DIV/0!</v>
      </c>
      <c r="T85" s="134"/>
      <c r="U85" s="134"/>
      <c r="V85" s="180" t="e">
        <f t="shared" si="43"/>
        <v>#DIV/0!</v>
      </c>
      <c r="W85" s="35"/>
      <c r="X85" s="35"/>
      <c r="Y85" s="35"/>
      <c r="Z85" s="60" t="e">
        <f t="shared" si="4"/>
        <v>#DIV/0!</v>
      </c>
      <c r="AA85" s="134"/>
      <c r="AB85" s="180" t="e">
        <f t="shared" si="44"/>
        <v>#DIV/0!</v>
      </c>
      <c r="AC85" s="180" t="e">
        <f t="shared" si="45"/>
        <v>#DIV/0!</v>
      </c>
      <c r="AD85" s="35"/>
      <c r="AE85" s="35"/>
      <c r="AF85" s="35"/>
      <c r="AG85" s="60" t="e">
        <f t="shared" si="5"/>
        <v>#DIV/0!</v>
      </c>
      <c r="AH85" s="134"/>
      <c r="AI85" s="180" t="e">
        <f t="shared" si="46"/>
        <v>#DIV/0!</v>
      </c>
      <c r="AJ85" s="180" t="e">
        <f t="shared" si="47"/>
        <v>#DIV/0!</v>
      </c>
      <c r="AK85" s="35"/>
      <c r="AL85" s="35"/>
      <c r="AM85" s="35"/>
      <c r="AN85" s="60" t="e">
        <f t="shared" si="6"/>
        <v>#DIV/0!</v>
      </c>
      <c r="AO85" s="134"/>
      <c r="AP85" s="180" t="e">
        <f t="shared" si="48"/>
        <v>#DIV/0!</v>
      </c>
      <c r="AQ85" s="180" t="e">
        <f t="shared" si="49"/>
        <v>#DIV/0!</v>
      </c>
      <c r="AR85" s="134"/>
      <c r="AS85" s="35"/>
      <c r="AT85" s="35"/>
      <c r="AU85" s="35"/>
      <c r="AV85" s="60" t="e">
        <f t="shared" si="7"/>
        <v>#DIV/0!</v>
      </c>
      <c r="AW85" s="134"/>
      <c r="AX85" s="180" t="e">
        <f t="shared" si="50"/>
        <v>#DIV/0!</v>
      </c>
      <c r="AY85" s="180" t="e">
        <f t="shared" si="51"/>
        <v>#DIV/0!</v>
      </c>
      <c r="AZ85" s="134"/>
      <c r="BA85" s="184">
        <f t="shared" si="36"/>
        <v>0</v>
      </c>
      <c r="BB85" s="185">
        <f t="shared" si="37"/>
        <v>0</v>
      </c>
      <c r="BC85" s="185">
        <f t="shared" si="38"/>
        <v>0</v>
      </c>
      <c r="BD85" s="186" t="e">
        <f t="shared" si="52"/>
        <v>#DIV/0!</v>
      </c>
      <c r="BE85" s="187">
        <f t="shared" si="39"/>
        <v>0</v>
      </c>
      <c r="BF85" s="188" t="e">
        <f t="shared" si="53"/>
        <v>#DIV/0!</v>
      </c>
      <c r="BG85" s="189" t="e">
        <f t="shared" si="54"/>
        <v>#DIV/0!</v>
      </c>
      <c r="BH85" s="187">
        <f t="shared" si="40"/>
        <v>0</v>
      </c>
      <c r="BI85" s="187">
        <f t="shared" si="41"/>
        <v>0</v>
      </c>
    </row>
    <row r="86" spans="1:61" ht="15.75" hidden="1">
      <c r="A86" s="264">
        <v>44146</v>
      </c>
      <c r="B86" s="44" t="s">
        <v>39</v>
      </c>
      <c r="C86" s="35"/>
      <c r="D86" s="35"/>
      <c r="E86" s="35"/>
      <c r="F86" s="60" t="e">
        <f t="shared" si="0"/>
        <v>#DIV/0!</v>
      </c>
      <c r="G86" s="134"/>
      <c r="H86" s="180" t="e">
        <f t="shared" si="35"/>
        <v>#DIV/0!</v>
      </c>
      <c r="I86" s="35"/>
      <c r="J86" s="35"/>
      <c r="K86" s="35"/>
      <c r="L86" s="60" t="e">
        <f t="shared" si="2"/>
        <v>#DIV/0!</v>
      </c>
      <c r="M86" s="134"/>
      <c r="N86" s="134"/>
      <c r="O86" s="180" t="e">
        <f t="shared" si="42"/>
        <v>#DIV/0!</v>
      </c>
      <c r="P86" s="35"/>
      <c r="Q86" s="35"/>
      <c r="R86" s="35"/>
      <c r="S86" s="60" t="e">
        <f t="shared" si="3"/>
        <v>#DIV/0!</v>
      </c>
      <c r="T86" s="134"/>
      <c r="U86" s="134"/>
      <c r="V86" s="180" t="e">
        <f t="shared" si="43"/>
        <v>#DIV/0!</v>
      </c>
      <c r="W86" s="35"/>
      <c r="X86" s="35"/>
      <c r="Y86" s="35"/>
      <c r="Z86" s="60" t="e">
        <f t="shared" si="4"/>
        <v>#DIV/0!</v>
      </c>
      <c r="AA86" s="134"/>
      <c r="AB86" s="180" t="e">
        <f t="shared" si="44"/>
        <v>#DIV/0!</v>
      </c>
      <c r="AC86" s="180" t="e">
        <f t="shared" si="45"/>
        <v>#DIV/0!</v>
      </c>
      <c r="AD86" s="35"/>
      <c r="AE86" s="35"/>
      <c r="AF86" s="35"/>
      <c r="AG86" s="60" t="e">
        <f t="shared" si="5"/>
        <v>#DIV/0!</v>
      </c>
      <c r="AH86" s="134"/>
      <c r="AI86" s="180" t="e">
        <f t="shared" si="46"/>
        <v>#DIV/0!</v>
      </c>
      <c r="AJ86" s="180" t="e">
        <f t="shared" si="47"/>
        <v>#DIV/0!</v>
      </c>
      <c r="AK86" s="35"/>
      <c r="AL86" s="35"/>
      <c r="AM86" s="35"/>
      <c r="AN86" s="60" t="e">
        <f t="shared" si="6"/>
        <v>#DIV/0!</v>
      </c>
      <c r="AO86" s="134"/>
      <c r="AP86" s="180" t="e">
        <f t="shared" si="48"/>
        <v>#DIV/0!</v>
      </c>
      <c r="AQ86" s="180" t="e">
        <f t="shared" si="49"/>
        <v>#DIV/0!</v>
      </c>
      <c r="AR86" s="134"/>
      <c r="AS86" s="35"/>
      <c r="AT86" s="35"/>
      <c r="AU86" s="35"/>
      <c r="AV86" s="60" t="e">
        <f t="shared" si="7"/>
        <v>#DIV/0!</v>
      </c>
      <c r="AW86" s="134"/>
      <c r="AX86" s="180" t="e">
        <f t="shared" si="50"/>
        <v>#DIV/0!</v>
      </c>
      <c r="AY86" s="180" t="e">
        <f t="shared" si="51"/>
        <v>#DIV/0!</v>
      </c>
      <c r="AZ86" s="134"/>
      <c r="BA86" s="184">
        <f t="shared" si="36"/>
        <v>0</v>
      </c>
      <c r="BB86" s="185">
        <f t="shared" si="37"/>
        <v>0</v>
      </c>
      <c r="BC86" s="185">
        <f t="shared" si="38"/>
        <v>0</v>
      </c>
      <c r="BD86" s="186" t="e">
        <f t="shared" si="52"/>
        <v>#DIV/0!</v>
      </c>
      <c r="BE86" s="187">
        <f t="shared" si="39"/>
        <v>0</v>
      </c>
      <c r="BF86" s="188" t="e">
        <f t="shared" si="53"/>
        <v>#DIV/0!</v>
      </c>
      <c r="BG86" s="189" t="e">
        <f t="shared" si="54"/>
        <v>#DIV/0!</v>
      </c>
      <c r="BH86" s="187">
        <f t="shared" si="40"/>
        <v>0</v>
      </c>
      <c r="BI86" s="187">
        <f t="shared" si="41"/>
        <v>0</v>
      </c>
    </row>
    <row r="87" spans="1:61" ht="15.75" hidden="1">
      <c r="A87" s="264">
        <v>44147</v>
      </c>
      <c r="B87" s="44" t="s">
        <v>33</v>
      </c>
      <c r="C87" s="35"/>
      <c r="D87" s="35"/>
      <c r="E87" s="35"/>
      <c r="F87" s="60" t="e">
        <f t="shared" si="0"/>
        <v>#DIV/0!</v>
      </c>
      <c r="G87" s="134"/>
      <c r="H87" s="180" t="e">
        <f t="shared" si="35"/>
        <v>#DIV/0!</v>
      </c>
      <c r="I87" s="35"/>
      <c r="J87" s="35"/>
      <c r="K87" s="35"/>
      <c r="L87" s="60" t="e">
        <f t="shared" si="2"/>
        <v>#DIV/0!</v>
      </c>
      <c r="M87" s="134"/>
      <c r="N87" s="134"/>
      <c r="O87" s="180" t="e">
        <f t="shared" si="42"/>
        <v>#DIV/0!</v>
      </c>
      <c r="P87" s="35"/>
      <c r="Q87" s="35"/>
      <c r="R87" s="35"/>
      <c r="S87" s="60" t="e">
        <f t="shared" si="3"/>
        <v>#DIV/0!</v>
      </c>
      <c r="T87" s="134"/>
      <c r="U87" s="134"/>
      <c r="V87" s="180" t="e">
        <f t="shared" si="43"/>
        <v>#DIV/0!</v>
      </c>
      <c r="W87" s="35"/>
      <c r="X87" s="35"/>
      <c r="Y87" s="35"/>
      <c r="Z87" s="60" t="e">
        <f t="shared" si="4"/>
        <v>#DIV/0!</v>
      </c>
      <c r="AA87" s="134"/>
      <c r="AB87" s="180" t="e">
        <f t="shared" si="44"/>
        <v>#DIV/0!</v>
      </c>
      <c r="AC87" s="180" t="e">
        <f t="shared" si="45"/>
        <v>#DIV/0!</v>
      </c>
      <c r="AD87" s="35"/>
      <c r="AE87" s="35"/>
      <c r="AF87" s="35"/>
      <c r="AG87" s="60" t="e">
        <f t="shared" si="5"/>
        <v>#DIV/0!</v>
      </c>
      <c r="AH87" s="134"/>
      <c r="AI87" s="180" t="e">
        <f t="shared" si="46"/>
        <v>#DIV/0!</v>
      </c>
      <c r="AJ87" s="180" t="e">
        <f t="shared" si="47"/>
        <v>#DIV/0!</v>
      </c>
      <c r="AK87" s="35"/>
      <c r="AL87" s="35"/>
      <c r="AM87" s="35"/>
      <c r="AN87" s="60" t="e">
        <f t="shared" si="6"/>
        <v>#DIV/0!</v>
      </c>
      <c r="AO87" s="134"/>
      <c r="AP87" s="180" t="e">
        <f t="shared" si="48"/>
        <v>#DIV/0!</v>
      </c>
      <c r="AQ87" s="180" t="e">
        <f t="shared" si="49"/>
        <v>#DIV/0!</v>
      </c>
      <c r="AR87" s="134"/>
      <c r="AS87" s="35"/>
      <c r="AT87" s="35"/>
      <c r="AU87" s="35"/>
      <c r="AV87" s="60" t="e">
        <f t="shared" si="7"/>
        <v>#DIV/0!</v>
      </c>
      <c r="AW87" s="134"/>
      <c r="AX87" s="180" t="e">
        <f t="shared" si="50"/>
        <v>#DIV/0!</v>
      </c>
      <c r="AY87" s="180" t="e">
        <f t="shared" si="51"/>
        <v>#DIV/0!</v>
      </c>
      <c r="AZ87" s="134"/>
      <c r="BA87" s="184">
        <f t="shared" si="36"/>
        <v>0</v>
      </c>
      <c r="BB87" s="185">
        <f t="shared" si="37"/>
        <v>0</v>
      </c>
      <c r="BC87" s="185">
        <f t="shared" si="38"/>
        <v>0</v>
      </c>
      <c r="BD87" s="186" t="e">
        <f t="shared" si="52"/>
        <v>#DIV/0!</v>
      </c>
      <c r="BE87" s="187">
        <f t="shared" si="39"/>
        <v>0</v>
      </c>
      <c r="BF87" s="188" t="e">
        <f t="shared" si="53"/>
        <v>#DIV/0!</v>
      </c>
      <c r="BG87" s="189" t="e">
        <f t="shared" si="54"/>
        <v>#DIV/0!</v>
      </c>
      <c r="BH87" s="187">
        <f t="shared" si="40"/>
        <v>0</v>
      </c>
      <c r="BI87" s="187">
        <f t="shared" si="41"/>
        <v>0</v>
      </c>
    </row>
    <row r="88" spans="1:61" ht="15.75" hidden="1">
      <c r="A88" s="264">
        <v>44148</v>
      </c>
      <c r="B88" s="44" t="s">
        <v>34</v>
      </c>
      <c r="C88" s="35"/>
      <c r="D88" s="35"/>
      <c r="E88" s="35"/>
      <c r="F88" s="60" t="e">
        <f t="shared" si="0"/>
        <v>#DIV/0!</v>
      </c>
      <c r="G88" s="134"/>
      <c r="H88" s="180" t="e">
        <f t="shared" si="35"/>
        <v>#DIV/0!</v>
      </c>
      <c r="I88" s="35"/>
      <c r="J88" s="35"/>
      <c r="K88" s="35"/>
      <c r="L88" s="60" t="e">
        <f t="shared" si="2"/>
        <v>#DIV/0!</v>
      </c>
      <c r="M88" s="134"/>
      <c r="N88" s="134"/>
      <c r="O88" s="180" t="e">
        <f t="shared" si="42"/>
        <v>#DIV/0!</v>
      </c>
      <c r="P88" s="35"/>
      <c r="Q88" s="35"/>
      <c r="R88" s="35"/>
      <c r="S88" s="60" t="e">
        <f t="shared" si="3"/>
        <v>#DIV/0!</v>
      </c>
      <c r="T88" s="134"/>
      <c r="U88" s="134"/>
      <c r="V88" s="180" t="e">
        <f t="shared" si="43"/>
        <v>#DIV/0!</v>
      </c>
      <c r="W88" s="35"/>
      <c r="X88" s="35"/>
      <c r="Y88" s="35"/>
      <c r="Z88" s="60" t="e">
        <f t="shared" si="4"/>
        <v>#DIV/0!</v>
      </c>
      <c r="AA88" s="134"/>
      <c r="AB88" s="180" t="e">
        <f t="shared" si="44"/>
        <v>#DIV/0!</v>
      </c>
      <c r="AC88" s="180" t="e">
        <f t="shared" si="45"/>
        <v>#DIV/0!</v>
      </c>
      <c r="AD88" s="35"/>
      <c r="AE88" s="35"/>
      <c r="AF88" s="35"/>
      <c r="AG88" s="60" t="e">
        <f t="shared" si="5"/>
        <v>#DIV/0!</v>
      </c>
      <c r="AH88" s="134"/>
      <c r="AI88" s="180" t="e">
        <f t="shared" si="46"/>
        <v>#DIV/0!</v>
      </c>
      <c r="AJ88" s="180" t="e">
        <f t="shared" si="47"/>
        <v>#DIV/0!</v>
      </c>
      <c r="AK88" s="35"/>
      <c r="AL88" s="35"/>
      <c r="AM88" s="35"/>
      <c r="AN88" s="60" t="e">
        <f t="shared" si="6"/>
        <v>#DIV/0!</v>
      </c>
      <c r="AO88" s="134"/>
      <c r="AP88" s="180" t="e">
        <f t="shared" si="48"/>
        <v>#DIV/0!</v>
      </c>
      <c r="AQ88" s="180" t="e">
        <f t="shared" si="49"/>
        <v>#DIV/0!</v>
      </c>
      <c r="AR88" s="134"/>
      <c r="AS88" s="35"/>
      <c r="AT88" s="35"/>
      <c r="AU88" s="35"/>
      <c r="AV88" s="60" t="e">
        <f t="shared" si="7"/>
        <v>#DIV/0!</v>
      </c>
      <c r="AW88" s="134"/>
      <c r="AX88" s="180" t="e">
        <f t="shared" si="50"/>
        <v>#DIV/0!</v>
      </c>
      <c r="AY88" s="180" t="e">
        <f t="shared" si="51"/>
        <v>#DIV/0!</v>
      </c>
      <c r="AZ88" s="134"/>
      <c r="BA88" s="184">
        <f t="shared" si="36"/>
        <v>0</v>
      </c>
      <c r="BB88" s="185">
        <f t="shared" si="37"/>
        <v>0</v>
      </c>
      <c r="BC88" s="185">
        <f t="shared" si="38"/>
        <v>0</v>
      </c>
      <c r="BD88" s="186" t="e">
        <f t="shared" si="52"/>
        <v>#DIV/0!</v>
      </c>
      <c r="BE88" s="187">
        <f t="shared" si="39"/>
        <v>0</v>
      </c>
      <c r="BF88" s="188" t="e">
        <f t="shared" si="53"/>
        <v>#DIV/0!</v>
      </c>
      <c r="BG88" s="189" t="e">
        <f t="shared" si="54"/>
        <v>#DIV/0!</v>
      </c>
      <c r="BH88" s="187">
        <f t="shared" si="40"/>
        <v>0</v>
      </c>
      <c r="BI88" s="187">
        <f t="shared" si="41"/>
        <v>0</v>
      </c>
    </row>
    <row r="89" spans="1:61" ht="15.75" hidden="1">
      <c r="A89" s="264">
        <v>44149</v>
      </c>
      <c r="B89" s="44" t="s">
        <v>35</v>
      </c>
      <c r="C89" s="35"/>
      <c r="D89" s="35"/>
      <c r="E89" s="35"/>
      <c r="F89" s="60" t="e">
        <f t="shared" si="0"/>
        <v>#DIV/0!</v>
      </c>
      <c r="G89" s="134"/>
      <c r="H89" s="180" t="e">
        <f t="shared" si="35"/>
        <v>#DIV/0!</v>
      </c>
      <c r="I89" s="35"/>
      <c r="J89" s="35"/>
      <c r="K89" s="35"/>
      <c r="L89" s="60" t="e">
        <f t="shared" si="2"/>
        <v>#DIV/0!</v>
      </c>
      <c r="M89" s="134"/>
      <c r="N89" s="134"/>
      <c r="O89" s="180" t="e">
        <f t="shared" si="42"/>
        <v>#DIV/0!</v>
      </c>
      <c r="P89" s="35"/>
      <c r="Q89" s="35"/>
      <c r="R89" s="35"/>
      <c r="S89" s="60" t="e">
        <f t="shared" si="3"/>
        <v>#DIV/0!</v>
      </c>
      <c r="T89" s="134"/>
      <c r="U89" s="134"/>
      <c r="V89" s="180" t="e">
        <f t="shared" si="43"/>
        <v>#DIV/0!</v>
      </c>
      <c r="W89" s="35"/>
      <c r="X89" s="35"/>
      <c r="Y89" s="35"/>
      <c r="Z89" s="60" t="e">
        <f t="shared" si="4"/>
        <v>#DIV/0!</v>
      </c>
      <c r="AA89" s="134"/>
      <c r="AB89" s="180" t="e">
        <f t="shared" si="44"/>
        <v>#DIV/0!</v>
      </c>
      <c r="AC89" s="180" t="e">
        <f t="shared" si="45"/>
        <v>#DIV/0!</v>
      </c>
      <c r="AD89" s="35"/>
      <c r="AE89" s="35"/>
      <c r="AF89" s="35"/>
      <c r="AG89" s="60" t="e">
        <f t="shared" si="5"/>
        <v>#DIV/0!</v>
      </c>
      <c r="AH89" s="134"/>
      <c r="AI89" s="180" t="e">
        <f t="shared" si="46"/>
        <v>#DIV/0!</v>
      </c>
      <c r="AJ89" s="180" t="e">
        <f t="shared" si="47"/>
        <v>#DIV/0!</v>
      </c>
      <c r="AK89" s="35"/>
      <c r="AL89" s="35"/>
      <c r="AM89" s="35"/>
      <c r="AN89" s="60" t="e">
        <f t="shared" si="6"/>
        <v>#DIV/0!</v>
      </c>
      <c r="AO89" s="134"/>
      <c r="AP89" s="180" t="e">
        <f t="shared" si="48"/>
        <v>#DIV/0!</v>
      </c>
      <c r="AQ89" s="180" t="e">
        <f t="shared" si="49"/>
        <v>#DIV/0!</v>
      </c>
      <c r="AR89" s="134"/>
      <c r="AS89" s="35"/>
      <c r="AT89" s="35"/>
      <c r="AU89" s="35"/>
      <c r="AV89" s="60" t="e">
        <f t="shared" si="7"/>
        <v>#DIV/0!</v>
      </c>
      <c r="AW89" s="134"/>
      <c r="AX89" s="180" t="e">
        <f t="shared" si="50"/>
        <v>#DIV/0!</v>
      </c>
      <c r="AY89" s="180" t="e">
        <f t="shared" si="51"/>
        <v>#DIV/0!</v>
      </c>
      <c r="AZ89" s="134"/>
      <c r="BA89" s="184">
        <f t="shared" si="36"/>
        <v>0</v>
      </c>
      <c r="BB89" s="185">
        <f t="shared" si="37"/>
        <v>0</v>
      </c>
      <c r="BC89" s="185">
        <f t="shared" si="38"/>
        <v>0</v>
      </c>
      <c r="BD89" s="186" t="e">
        <f t="shared" si="52"/>
        <v>#DIV/0!</v>
      </c>
      <c r="BE89" s="187">
        <f t="shared" si="39"/>
        <v>0</v>
      </c>
      <c r="BF89" s="188" t="e">
        <f t="shared" si="53"/>
        <v>#DIV/0!</v>
      </c>
      <c r="BG89" s="189" t="e">
        <f t="shared" si="54"/>
        <v>#DIV/0!</v>
      </c>
      <c r="BH89" s="187">
        <f t="shared" si="40"/>
        <v>0</v>
      </c>
      <c r="BI89" s="187">
        <f t="shared" si="41"/>
        <v>0</v>
      </c>
    </row>
    <row r="90" spans="1:61" ht="15.75" hidden="1">
      <c r="A90" s="264">
        <v>44150</v>
      </c>
      <c r="B90" s="44" t="s">
        <v>36</v>
      </c>
      <c r="C90" s="35"/>
      <c r="D90" s="35"/>
      <c r="E90" s="35"/>
      <c r="F90" s="60" t="e">
        <f t="shared" si="0"/>
        <v>#DIV/0!</v>
      </c>
      <c r="G90" s="134"/>
      <c r="H90" s="180" t="e">
        <f t="shared" si="35"/>
        <v>#DIV/0!</v>
      </c>
      <c r="I90" s="35"/>
      <c r="J90" s="35"/>
      <c r="K90" s="35"/>
      <c r="L90" s="60" t="e">
        <f t="shared" si="2"/>
        <v>#DIV/0!</v>
      </c>
      <c r="M90" s="134"/>
      <c r="N90" s="134"/>
      <c r="O90" s="180" t="e">
        <f t="shared" si="42"/>
        <v>#DIV/0!</v>
      </c>
      <c r="P90" s="35"/>
      <c r="Q90" s="35"/>
      <c r="R90" s="35"/>
      <c r="S90" s="60" t="e">
        <f t="shared" si="3"/>
        <v>#DIV/0!</v>
      </c>
      <c r="T90" s="134"/>
      <c r="U90" s="134"/>
      <c r="V90" s="180" t="e">
        <f t="shared" si="43"/>
        <v>#DIV/0!</v>
      </c>
      <c r="W90" s="35"/>
      <c r="X90" s="35"/>
      <c r="Y90" s="35"/>
      <c r="Z90" s="60" t="e">
        <f t="shared" si="4"/>
        <v>#DIV/0!</v>
      </c>
      <c r="AA90" s="134"/>
      <c r="AB90" s="180" t="e">
        <f t="shared" si="44"/>
        <v>#DIV/0!</v>
      </c>
      <c r="AC90" s="180" t="e">
        <f t="shared" si="45"/>
        <v>#DIV/0!</v>
      </c>
      <c r="AD90" s="35"/>
      <c r="AE90" s="35"/>
      <c r="AF90" s="35"/>
      <c r="AG90" s="60" t="e">
        <f t="shared" si="5"/>
        <v>#DIV/0!</v>
      </c>
      <c r="AH90" s="134"/>
      <c r="AI90" s="180" t="e">
        <f t="shared" si="46"/>
        <v>#DIV/0!</v>
      </c>
      <c r="AJ90" s="180" t="e">
        <f t="shared" si="47"/>
        <v>#DIV/0!</v>
      </c>
      <c r="AK90" s="35"/>
      <c r="AL90" s="35"/>
      <c r="AM90" s="35"/>
      <c r="AN90" s="60" t="e">
        <f t="shared" si="6"/>
        <v>#DIV/0!</v>
      </c>
      <c r="AO90" s="134"/>
      <c r="AP90" s="180" t="e">
        <f t="shared" si="48"/>
        <v>#DIV/0!</v>
      </c>
      <c r="AQ90" s="180" t="e">
        <f t="shared" si="49"/>
        <v>#DIV/0!</v>
      </c>
      <c r="AR90" s="134"/>
      <c r="AS90" s="35"/>
      <c r="AT90" s="35"/>
      <c r="AU90" s="35"/>
      <c r="AV90" s="60" t="e">
        <f t="shared" si="7"/>
        <v>#DIV/0!</v>
      </c>
      <c r="AW90" s="134"/>
      <c r="AX90" s="180" t="e">
        <f t="shared" si="50"/>
        <v>#DIV/0!</v>
      </c>
      <c r="AY90" s="180" t="e">
        <f t="shared" si="51"/>
        <v>#DIV/0!</v>
      </c>
      <c r="AZ90" s="134"/>
      <c r="BA90" s="184">
        <f t="shared" si="36"/>
        <v>0</v>
      </c>
      <c r="BB90" s="185">
        <f t="shared" si="37"/>
        <v>0</v>
      </c>
      <c r="BC90" s="185">
        <f t="shared" si="38"/>
        <v>0</v>
      </c>
      <c r="BD90" s="186" t="e">
        <f t="shared" si="52"/>
        <v>#DIV/0!</v>
      </c>
      <c r="BE90" s="187">
        <f t="shared" si="39"/>
        <v>0</v>
      </c>
      <c r="BF90" s="188" t="e">
        <f t="shared" si="53"/>
        <v>#DIV/0!</v>
      </c>
      <c r="BG90" s="189" t="e">
        <f t="shared" si="54"/>
        <v>#DIV/0!</v>
      </c>
      <c r="BH90" s="187">
        <f t="shared" si="40"/>
        <v>0</v>
      </c>
      <c r="BI90" s="187">
        <f t="shared" si="41"/>
        <v>0</v>
      </c>
    </row>
    <row r="91" spans="1:61" ht="15.75" hidden="1">
      <c r="A91" s="264">
        <v>44151</v>
      </c>
      <c r="B91" s="44" t="s">
        <v>37</v>
      </c>
      <c r="C91" s="35"/>
      <c r="D91" s="35"/>
      <c r="E91" s="35"/>
      <c r="F91" s="60" t="e">
        <f t="shared" si="0"/>
        <v>#DIV/0!</v>
      </c>
      <c r="G91" s="134"/>
      <c r="H91" s="180" t="e">
        <f t="shared" si="35"/>
        <v>#DIV/0!</v>
      </c>
      <c r="I91" s="35"/>
      <c r="J91" s="35"/>
      <c r="K91" s="35"/>
      <c r="L91" s="60" t="e">
        <f t="shared" si="2"/>
        <v>#DIV/0!</v>
      </c>
      <c r="M91" s="134"/>
      <c r="N91" s="134"/>
      <c r="O91" s="180" t="e">
        <f t="shared" si="42"/>
        <v>#DIV/0!</v>
      </c>
      <c r="P91" s="35"/>
      <c r="Q91" s="35"/>
      <c r="R91" s="35"/>
      <c r="S91" s="60" t="e">
        <f t="shared" si="3"/>
        <v>#DIV/0!</v>
      </c>
      <c r="T91" s="134"/>
      <c r="U91" s="134"/>
      <c r="V91" s="180" t="e">
        <f t="shared" si="43"/>
        <v>#DIV/0!</v>
      </c>
      <c r="W91" s="35"/>
      <c r="X91" s="35"/>
      <c r="Y91" s="35"/>
      <c r="Z91" s="60" t="e">
        <f t="shared" si="4"/>
        <v>#DIV/0!</v>
      </c>
      <c r="AA91" s="134"/>
      <c r="AB91" s="180" t="e">
        <f t="shared" si="44"/>
        <v>#DIV/0!</v>
      </c>
      <c r="AC91" s="180" t="e">
        <f t="shared" si="45"/>
        <v>#DIV/0!</v>
      </c>
      <c r="AD91" s="35"/>
      <c r="AE91" s="35"/>
      <c r="AF91" s="35"/>
      <c r="AG91" s="60" t="e">
        <f t="shared" si="5"/>
        <v>#DIV/0!</v>
      </c>
      <c r="AH91" s="134"/>
      <c r="AI91" s="180" t="e">
        <f t="shared" si="46"/>
        <v>#DIV/0!</v>
      </c>
      <c r="AJ91" s="180" t="e">
        <f t="shared" si="47"/>
        <v>#DIV/0!</v>
      </c>
      <c r="AK91" s="35"/>
      <c r="AL91" s="35"/>
      <c r="AM91" s="35"/>
      <c r="AN91" s="60" t="e">
        <f t="shared" si="6"/>
        <v>#DIV/0!</v>
      </c>
      <c r="AO91" s="134"/>
      <c r="AP91" s="180" t="e">
        <f t="shared" si="48"/>
        <v>#DIV/0!</v>
      </c>
      <c r="AQ91" s="180" t="e">
        <f t="shared" si="49"/>
        <v>#DIV/0!</v>
      </c>
      <c r="AR91" s="134"/>
      <c r="AS91" s="35"/>
      <c r="AT91" s="35"/>
      <c r="AU91" s="35"/>
      <c r="AV91" s="60" t="e">
        <f t="shared" si="7"/>
        <v>#DIV/0!</v>
      </c>
      <c r="AW91" s="134"/>
      <c r="AX91" s="180" t="e">
        <f t="shared" si="50"/>
        <v>#DIV/0!</v>
      </c>
      <c r="AY91" s="180" t="e">
        <f t="shared" si="51"/>
        <v>#DIV/0!</v>
      </c>
      <c r="AZ91" s="134"/>
      <c r="BA91" s="184">
        <f t="shared" si="36"/>
        <v>0</v>
      </c>
      <c r="BB91" s="185">
        <f t="shared" si="37"/>
        <v>0</v>
      </c>
      <c r="BC91" s="185">
        <f t="shared" si="38"/>
        <v>0</v>
      </c>
      <c r="BD91" s="186" t="e">
        <f t="shared" si="52"/>
        <v>#DIV/0!</v>
      </c>
      <c r="BE91" s="187">
        <f t="shared" si="39"/>
        <v>0</v>
      </c>
      <c r="BF91" s="188" t="e">
        <f t="shared" si="53"/>
        <v>#DIV/0!</v>
      </c>
      <c r="BG91" s="189" t="e">
        <f t="shared" si="54"/>
        <v>#DIV/0!</v>
      </c>
      <c r="BH91" s="187">
        <f t="shared" si="40"/>
        <v>0</v>
      </c>
      <c r="BI91" s="187">
        <f t="shared" si="41"/>
        <v>0</v>
      </c>
    </row>
    <row r="92" spans="1:61" ht="15.75" hidden="1">
      <c r="A92" s="264">
        <v>44152</v>
      </c>
      <c r="B92" s="44" t="s">
        <v>38</v>
      </c>
      <c r="C92" s="35"/>
      <c r="D92" s="35"/>
      <c r="E92" s="35"/>
      <c r="F92" s="60" t="e">
        <f t="shared" si="0"/>
        <v>#DIV/0!</v>
      </c>
      <c r="G92" s="134"/>
      <c r="H92" s="180" t="e">
        <f t="shared" si="35"/>
        <v>#DIV/0!</v>
      </c>
      <c r="I92" s="35"/>
      <c r="J92" s="35"/>
      <c r="K92" s="35"/>
      <c r="L92" s="60" t="e">
        <f t="shared" si="2"/>
        <v>#DIV/0!</v>
      </c>
      <c r="M92" s="134"/>
      <c r="N92" s="134"/>
      <c r="O92" s="180" t="e">
        <f t="shared" si="42"/>
        <v>#DIV/0!</v>
      </c>
      <c r="P92" s="35"/>
      <c r="Q92" s="35"/>
      <c r="R92" s="35"/>
      <c r="S92" s="60" t="e">
        <f t="shared" si="3"/>
        <v>#DIV/0!</v>
      </c>
      <c r="T92" s="134"/>
      <c r="U92" s="134"/>
      <c r="V92" s="180" t="e">
        <f t="shared" si="43"/>
        <v>#DIV/0!</v>
      </c>
      <c r="W92" s="35"/>
      <c r="X92" s="35"/>
      <c r="Y92" s="35"/>
      <c r="Z92" s="60" t="e">
        <f t="shared" si="4"/>
        <v>#DIV/0!</v>
      </c>
      <c r="AA92" s="134"/>
      <c r="AB92" s="180" t="e">
        <f t="shared" si="44"/>
        <v>#DIV/0!</v>
      </c>
      <c r="AC92" s="180" t="e">
        <f t="shared" si="45"/>
        <v>#DIV/0!</v>
      </c>
      <c r="AD92" s="35"/>
      <c r="AE92" s="35"/>
      <c r="AF92" s="35"/>
      <c r="AG92" s="60" t="e">
        <f t="shared" si="5"/>
        <v>#DIV/0!</v>
      </c>
      <c r="AH92" s="134"/>
      <c r="AI92" s="180" t="e">
        <f t="shared" si="46"/>
        <v>#DIV/0!</v>
      </c>
      <c r="AJ92" s="180" t="e">
        <f t="shared" si="47"/>
        <v>#DIV/0!</v>
      </c>
      <c r="AK92" s="35"/>
      <c r="AL92" s="35"/>
      <c r="AM92" s="35"/>
      <c r="AN92" s="60" t="e">
        <f t="shared" si="6"/>
        <v>#DIV/0!</v>
      </c>
      <c r="AO92" s="134"/>
      <c r="AP92" s="180" t="e">
        <f t="shared" si="48"/>
        <v>#DIV/0!</v>
      </c>
      <c r="AQ92" s="180" t="e">
        <f t="shared" si="49"/>
        <v>#DIV/0!</v>
      </c>
      <c r="AR92" s="134"/>
      <c r="AS92" s="35"/>
      <c r="AT92" s="35"/>
      <c r="AU92" s="35"/>
      <c r="AV92" s="60" t="e">
        <f t="shared" si="7"/>
        <v>#DIV/0!</v>
      </c>
      <c r="AW92" s="134"/>
      <c r="AX92" s="180" t="e">
        <f t="shared" si="50"/>
        <v>#DIV/0!</v>
      </c>
      <c r="AY92" s="180" t="e">
        <f t="shared" si="51"/>
        <v>#DIV/0!</v>
      </c>
      <c r="AZ92" s="134"/>
      <c r="BA92" s="184">
        <f t="shared" si="36"/>
        <v>0</v>
      </c>
      <c r="BB92" s="185">
        <f t="shared" si="37"/>
        <v>0</v>
      </c>
      <c r="BC92" s="185">
        <f t="shared" si="38"/>
        <v>0</v>
      </c>
      <c r="BD92" s="186" t="e">
        <f t="shared" si="52"/>
        <v>#DIV/0!</v>
      </c>
      <c r="BE92" s="187">
        <f t="shared" si="39"/>
        <v>0</v>
      </c>
      <c r="BF92" s="188" t="e">
        <f t="shared" si="53"/>
        <v>#DIV/0!</v>
      </c>
      <c r="BG92" s="189" t="e">
        <f t="shared" si="54"/>
        <v>#DIV/0!</v>
      </c>
      <c r="BH92" s="187">
        <f t="shared" si="40"/>
        <v>0</v>
      </c>
      <c r="BI92" s="187">
        <f t="shared" si="41"/>
        <v>0</v>
      </c>
    </row>
    <row r="93" spans="1:61" ht="15.75" hidden="1">
      <c r="A93" s="264">
        <v>44153</v>
      </c>
      <c r="B93" s="44" t="s">
        <v>39</v>
      </c>
      <c r="C93" s="35"/>
      <c r="D93" s="35"/>
      <c r="E93" s="35"/>
      <c r="F93" s="60" t="e">
        <f t="shared" si="0"/>
        <v>#DIV/0!</v>
      </c>
      <c r="G93" s="134"/>
      <c r="H93" s="180" t="e">
        <f t="shared" si="35"/>
        <v>#DIV/0!</v>
      </c>
      <c r="I93" s="35"/>
      <c r="J93" s="35"/>
      <c r="K93" s="35"/>
      <c r="L93" s="60" t="e">
        <f t="shared" si="2"/>
        <v>#DIV/0!</v>
      </c>
      <c r="M93" s="134"/>
      <c r="N93" s="134"/>
      <c r="O93" s="180" t="e">
        <f t="shared" si="42"/>
        <v>#DIV/0!</v>
      </c>
      <c r="P93" s="35"/>
      <c r="Q93" s="35"/>
      <c r="R93" s="35"/>
      <c r="S93" s="60" t="e">
        <f t="shared" si="3"/>
        <v>#DIV/0!</v>
      </c>
      <c r="T93" s="134"/>
      <c r="U93" s="134"/>
      <c r="V93" s="180" t="e">
        <f t="shared" si="43"/>
        <v>#DIV/0!</v>
      </c>
      <c r="W93" s="35"/>
      <c r="X93" s="35"/>
      <c r="Y93" s="35"/>
      <c r="Z93" s="60" t="e">
        <f t="shared" si="4"/>
        <v>#DIV/0!</v>
      </c>
      <c r="AA93" s="134"/>
      <c r="AB93" s="180" t="e">
        <f t="shared" si="44"/>
        <v>#DIV/0!</v>
      </c>
      <c r="AC93" s="180" t="e">
        <f t="shared" si="45"/>
        <v>#DIV/0!</v>
      </c>
      <c r="AD93" s="35"/>
      <c r="AE93" s="35"/>
      <c r="AF93" s="35"/>
      <c r="AG93" s="60" t="e">
        <f t="shared" si="5"/>
        <v>#DIV/0!</v>
      </c>
      <c r="AH93" s="134"/>
      <c r="AI93" s="180" t="e">
        <f t="shared" si="46"/>
        <v>#DIV/0!</v>
      </c>
      <c r="AJ93" s="180" t="e">
        <f t="shared" si="47"/>
        <v>#DIV/0!</v>
      </c>
      <c r="AK93" s="35"/>
      <c r="AL93" s="35"/>
      <c r="AM93" s="35"/>
      <c r="AN93" s="60" t="e">
        <f t="shared" si="6"/>
        <v>#DIV/0!</v>
      </c>
      <c r="AO93" s="134"/>
      <c r="AP93" s="180" t="e">
        <f t="shared" si="48"/>
        <v>#DIV/0!</v>
      </c>
      <c r="AQ93" s="180" t="e">
        <f t="shared" si="49"/>
        <v>#DIV/0!</v>
      </c>
      <c r="AR93" s="134"/>
      <c r="AS93" s="35"/>
      <c r="AT93" s="35"/>
      <c r="AU93" s="35"/>
      <c r="AV93" s="60" t="e">
        <f t="shared" si="7"/>
        <v>#DIV/0!</v>
      </c>
      <c r="AW93" s="134"/>
      <c r="AX93" s="180" t="e">
        <f t="shared" si="50"/>
        <v>#DIV/0!</v>
      </c>
      <c r="AY93" s="180" t="e">
        <f t="shared" si="51"/>
        <v>#DIV/0!</v>
      </c>
      <c r="AZ93" s="134"/>
      <c r="BA93" s="184">
        <f t="shared" si="36"/>
        <v>0</v>
      </c>
      <c r="BB93" s="185">
        <f t="shared" si="37"/>
        <v>0</v>
      </c>
      <c r="BC93" s="185">
        <f t="shared" si="38"/>
        <v>0</v>
      </c>
      <c r="BD93" s="186" t="e">
        <f t="shared" si="52"/>
        <v>#DIV/0!</v>
      </c>
      <c r="BE93" s="187">
        <f t="shared" si="39"/>
        <v>0</v>
      </c>
      <c r="BF93" s="188" t="e">
        <f t="shared" si="53"/>
        <v>#DIV/0!</v>
      </c>
      <c r="BG93" s="189" t="e">
        <f t="shared" si="54"/>
        <v>#DIV/0!</v>
      </c>
      <c r="BH93" s="187">
        <f t="shared" si="40"/>
        <v>0</v>
      </c>
      <c r="BI93" s="187">
        <f t="shared" si="41"/>
        <v>0</v>
      </c>
    </row>
    <row r="94" spans="1:61" ht="15.75" hidden="1">
      <c r="A94" s="264">
        <v>44154</v>
      </c>
      <c r="B94" s="44" t="s">
        <v>33</v>
      </c>
      <c r="C94" s="35"/>
      <c r="D94" s="35"/>
      <c r="E94" s="35"/>
      <c r="F94" s="60" t="e">
        <f t="shared" si="0"/>
        <v>#DIV/0!</v>
      </c>
      <c r="G94" s="134"/>
      <c r="H94" s="180" t="e">
        <f t="shared" si="35"/>
        <v>#DIV/0!</v>
      </c>
      <c r="I94" s="35"/>
      <c r="J94" s="35"/>
      <c r="K94" s="35"/>
      <c r="L94" s="60" t="e">
        <f t="shared" si="2"/>
        <v>#DIV/0!</v>
      </c>
      <c r="M94" s="134"/>
      <c r="N94" s="134"/>
      <c r="O94" s="180" t="e">
        <f t="shared" si="42"/>
        <v>#DIV/0!</v>
      </c>
      <c r="P94" s="35"/>
      <c r="Q94" s="35"/>
      <c r="R94" s="35"/>
      <c r="S94" s="60" t="e">
        <f t="shared" si="3"/>
        <v>#DIV/0!</v>
      </c>
      <c r="T94" s="134"/>
      <c r="U94" s="134"/>
      <c r="V94" s="180" t="e">
        <f t="shared" si="43"/>
        <v>#DIV/0!</v>
      </c>
      <c r="W94" s="35"/>
      <c r="X94" s="35"/>
      <c r="Y94" s="35"/>
      <c r="Z94" s="60" t="e">
        <f t="shared" si="4"/>
        <v>#DIV/0!</v>
      </c>
      <c r="AA94" s="134"/>
      <c r="AB94" s="180" t="e">
        <f t="shared" si="44"/>
        <v>#DIV/0!</v>
      </c>
      <c r="AC94" s="180" t="e">
        <f t="shared" si="45"/>
        <v>#DIV/0!</v>
      </c>
      <c r="AD94" s="35"/>
      <c r="AE94" s="35"/>
      <c r="AF94" s="35"/>
      <c r="AG94" s="60" t="e">
        <f t="shared" si="5"/>
        <v>#DIV/0!</v>
      </c>
      <c r="AH94" s="134"/>
      <c r="AI94" s="180" t="e">
        <f t="shared" si="46"/>
        <v>#DIV/0!</v>
      </c>
      <c r="AJ94" s="180" t="e">
        <f t="shared" si="47"/>
        <v>#DIV/0!</v>
      </c>
      <c r="AK94" s="35"/>
      <c r="AL94" s="35"/>
      <c r="AM94" s="35"/>
      <c r="AN94" s="60" t="e">
        <f t="shared" si="6"/>
        <v>#DIV/0!</v>
      </c>
      <c r="AO94" s="134"/>
      <c r="AP94" s="180" t="e">
        <f t="shared" si="48"/>
        <v>#DIV/0!</v>
      </c>
      <c r="AQ94" s="180" t="e">
        <f t="shared" si="49"/>
        <v>#DIV/0!</v>
      </c>
      <c r="AR94" s="134"/>
      <c r="AS94" s="35"/>
      <c r="AT94" s="35"/>
      <c r="AU94" s="35"/>
      <c r="AV94" s="60" t="e">
        <f t="shared" si="7"/>
        <v>#DIV/0!</v>
      </c>
      <c r="AW94" s="134"/>
      <c r="AX94" s="180" t="e">
        <f t="shared" si="50"/>
        <v>#DIV/0!</v>
      </c>
      <c r="AY94" s="180" t="e">
        <f t="shared" si="51"/>
        <v>#DIV/0!</v>
      </c>
      <c r="AZ94" s="134"/>
      <c r="BA94" s="184">
        <f t="shared" si="36"/>
        <v>0</v>
      </c>
      <c r="BB94" s="185">
        <f t="shared" si="37"/>
        <v>0</v>
      </c>
      <c r="BC94" s="185">
        <f t="shared" si="38"/>
        <v>0</v>
      </c>
      <c r="BD94" s="186" t="e">
        <f t="shared" si="52"/>
        <v>#DIV/0!</v>
      </c>
      <c r="BE94" s="187">
        <f t="shared" si="39"/>
        <v>0</v>
      </c>
      <c r="BF94" s="188" t="e">
        <f t="shared" si="53"/>
        <v>#DIV/0!</v>
      </c>
      <c r="BG94" s="189" t="e">
        <f t="shared" si="54"/>
        <v>#DIV/0!</v>
      </c>
      <c r="BH94" s="187">
        <f t="shared" si="40"/>
        <v>0</v>
      </c>
      <c r="BI94" s="187">
        <f t="shared" si="41"/>
        <v>0</v>
      </c>
    </row>
    <row r="95" spans="1:61" ht="15.75" hidden="1">
      <c r="A95" s="264">
        <v>44155</v>
      </c>
      <c r="B95" s="44" t="s">
        <v>34</v>
      </c>
      <c r="C95" s="35"/>
      <c r="D95" s="35"/>
      <c r="E95" s="35"/>
      <c r="F95" s="60" t="e">
        <f t="shared" si="0"/>
        <v>#DIV/0!</v>
      </c>
      <c r="G95" s="134"/>
      <c r="H95" s="180" t="e">
        <f t="shared" si="35"/>
        <v>#DIV/0!</v>
      </c>
      <c r="I95" s="35"/>
      <c r="J95" s="35"/>
      <c r="K95" s="35"/>
      <c r="L95" s="60" t="e">
        <f t="shared" si="2"/>
        <v>#DIV/0!</v>
      </c>
      <c r="M95" s="134"/>
      <c r="N95" s="134"/>
      <c r="O95" s="180" t="e">
        <f t="shared" si="42"/>
        <v>#DIV/0!</v>
      </c>
      <c r="P95" s="35"/>
      <c r="Q95" s="35"/>
      <c r="R95" s="35"/>
      <c r="S95" s="60" t="e">
        <f t="shared" si="3"/>
        <v>#DIV/0!</v>
      </c>
      <c r="T95" s="134"/>
      <c r="U95" s="134"/>
      <c r="V95" s="180" t="e">
        <f t="shared" si="43"/>
        <v>#DIV/0!</v>
      </c>
      <c r="W95" s="35"/>
      <c r="X95" s="35"/>
      <c r="Y95" s="35"/>
      <c r="Z95" s="60" t="e">
        <f t="shared" si="4"/>
        <v>#DIV/0!</v>
      </c>
      <c r="AA95" s="134"/>
      <c r="AB95" s="180" t="e">
        <f t="shared" si="44"/>
        <v>#DIV/0!</v>
      </c>
      <c r="AC95" s="180" t="e">
        <f t="shared" si="45"/>
        <v>#DIV/0!</v>
      </c>
      <c r="AD95" s="35"/>
      <c r="AE95" s="35"/>
      <c r="AF95" s="35"/>
      <c r="AG95" s="60" t="e">
        <f t="shared" si="5"/>
        <v>#DIV/0!</v>
      </c>
      <c r="AH95" s="134"/>
      <c r="AI95" s="180" t="e">
        <f t="shared" si="46"/>
        <v>#DIV/0!</v>
      </c>
      <c r="AJ95" s="180" t="e">
        <f t="shared" si="47"/>
        <v>#DIV/0!</v>
      </c>
      <c r="AK95" s="35"/>
      <c r="AL95" s="35"/>
      <c r="AM95" s="35"/>
      <c r="AN95" s="60" t="e">
        <f t="shared" si="6"/>
        <v>#DIV/0!</v>
      </c>
      <c r="AO95" s="134"/>
      <c r="AP95" s="180" t="e">
        <f t="shared" si="48"/>
        <v>#DIV/0!</v>
      </c>
      <c r="AQ95" s="180" t="e">
        <f t="shared" si="49"/>
        <v>#DIV/0!</v>
      </c>
      <c r="AR95" s="134"/>
      <c r="AS95" s="35"/>
      <c r="AT95" s="35"/>
      <c r="AU95" s="35"/>
      <c r="AV95" s="60" t="e">
        <f t="shared" si="7"/>
        <v>#DIV/0!</v>
      </c>
      <c r="AW95" s="134"/>
      <c r="AX95" s="180" t="e">
        <f t="shared" si="50"/>
        <v>#DIV/0!</v>
      </c>
      <c r="AY95" s="180" t="e">
        <f t="shared" si="51"/>
        <v>#DIV/0!</v>
      </c>
      <c r="AZ95" s="134"/>
      <c r="BA95" s="184">
        <f t="shared" si="36"/>
        <v>0</v>
      </c>
      <c r="BB95" s="185">
        <f t="shared" si="37"/>
        <v>0</v>
      </c>
      <c r="BC95" s="185">
        <f t="shared" si="38"/>
        <v>0</v>
      </c>
      <c r="BD95" s="186" t="e">
        <f t="shared" si="52"/>
        <v>#DIV/0!</v>
      </c>
      <c r="BE95" s="187">
        <f t="shared" si="39"/>
        <v>0</v>
      </c>
      <c r="BF95" s="188" t="e">
        <f t="shared" si="53"/>
        <v>#DIV/0!</v>
      </c>
      <c r="BG95" s="189" t="e">
        <f t="shared" si="54"/>
        <v>#DIV/0!</v>
      </c>
      <c r="BH95" s="187">
        <f t="shared" si="40"/>
        <v>0</v>
      </c>
      <c r="BI95" s="187">
        <f t="shared" si="41"/>
        <v>0</v>
      </c>
    </row>
    <row r="96" spans="1:61" ht="15.75" hidden="1">
      <c r="A96" s="264">
        <v>44156</v>
      </c>
      <c r="B96" s="44" t="s">
        <v>35</v>
      </c>
      <c r="C96" s="35"/>
      <c r="D96" s="35"/>
      <c r="E96" s="35"/>
      <c r="F96" s="60" t="e">
        <f t="shared" si="0"/>
        <v>#DIV/0!</v>
      </c>
      <c r="G96" s="134"/>
      <c r="H96" s="180" t="e">
        <f t="shared" si="35"/>
        <v>#DIV/0!</v>
      </c>
      <c r="I96" s="35"/>
      <c r="J96" s="35"/>
      <c r="K96" s="35"/>
      <c r="L96" s="60" t="e">
        <f t="shared" si="2"/>
        <v>#DIV/0!</v>
      </c>
      <c r="M96" s="134"/>
      <c r="N96" s="134"/>
      <c r="O96" s="180" t="e">
        <f t="shared" si="42"/>
        <v>#DIV/0!</v>
      </c>
      <c r="P96" s="35"/>
      <c r="Q96" s="35"/>
      <c r="R96" s="35"/>
      <c r="S96" s="60" t="e">
        <f t="shared" si="3"/>
        <v>#DIV/0!</v>
      </c>
      <c r="T96" s="134"/>
      <c r="U96" s="134"/>
      <c r="V96" s="180" t="e">
        <f t="shared" si="43"/>
        <v>#DIV/0!</v>
      </c>
      <c r="W96" s="35"/>
      <c r="X96" s="35"/>
      <c r="Y96" s="35"/>
      <c r="Z96" s="60" t="e">
        <f t="shared" si="4"/>
        <v>#DIV/0!</v>
      </c>
      <c r="AA96" s="134"/>
      <c r="AB96" s="180" t="e">
        <f t="shared" si="44"/>
        <v>#DIV/0!</v>
      </c>
      <c r="AC96" s="180" t="e">
        <f t="shared" si="45"/>
        <v>#DIV/0!</v>
      </c>
      <c r="AD96" s="35"/>
      <c r="AE96" s="35"/>
      <c r="AF96" s="35"/>
      <c r="AG96" s="60" t="e">
        <f t="shared" si="5"/>
        <v>#DIV/0!</v>
      </c>
      <c r="AH96" s="134"/>
      <c r="AI96" s="180" t="e">
        <f t="shared" si="46"/>
        <v>#DIV/0!</v>
      </c>
      <c r="AJ96" s="180" t="e">
        <f t="shared" si="47"/>
        <v>#DIV/0!</v>
      </c>
      <c r="AK96" s="35"/>
      <c r="AL96" s="35"/>
      <c r="AM96" s="35"/>
      <c r="AN96" s="60" t="e">
        <f t="shared" si="6"/>
        <v>#DIV/0!</v>
      </c>
      <c r="AO96" s="134"/>
      <c r="AP96" s="180" t="e">
        <f t="shared" si="48"/>
        <v>#DIV/0!</v>
      </c>
      <c r="AQ96" s="180" t="e">
        <f t="shared" si="49"/>
        <v>#DIV/0!</v>
      </c>
      <c r="AR96" s="134"/>
      <c r="AS96" s="35"/>
      <c r="AT96" s="35"/>
      <c r="AU96" s="35"/>
      <c r="AV96" s="60" t="e">
        <f t="shared" si="7"/>
        <v>#DIV/0!</v>
      </c>
      <c r="AW96" s="134"/>
      <c r="AX96" s="180" t="e">
        <f t="shared" si="50"/>
        <v>#DIV/0!</v>
      </c>
      <c r="AY96" s="180" t="e">
        <f t="shared" si="51"/>
        <v>#DIV/0!</v>
      </c>
      <c r="AZ96" s="134"/>
      <c r="BA96" s="184">
        <f t="shared" si="36"/>
        <v>0</v>
      </c>
      <c r="BB96" s="185">
        <f t="shared" si="37"/>
        <v>0</v>
      </c>
      <c r="BC96" s="185">
        <f t="shared" si="38"/>
        <v>0</v>
      </c>
      <c r="BD96" s="186" t="e">
        <f t="shared" si="52"/>
        <v>#DIV/0!</v>
      </c>
      <c r="BE96" s="187">
        <f t="shared" si="39"/>
        <v>0</v>
      </c>
      <c r="BF96" s="188" t="e">
        <f t="shared" si="53"/>
        <v>#DIV/0!</v>
      </c>
      <c r="BG96" s="189" t="e">
        <f t="shared" si="54"/>
        <v>#DIV/0!</v>
      </c>
      <c r="BH96" s="187">
        <f t="shared" si="40"/>
        <v>0</v>
      </c>
      <c r="BI96" s="187">
        <f t="shared" si="41"/>
        <v>0</v>
      </c>
    </row>
    <row r="97" spans="1:61" ht="15.75" hidden="1">
      <c r="A97" s="264">
        <v>44157</v>
      </c>
      <c r="B97" s="44" t="s">
        <v>36</v>
      </c>
      <c r="C97" s="35"/>
      <c r="D97" s="35"/>
      <c r="E97" s="35"/>
      <c r="F97" s="60" t="e">
        <f t="shared" si="0"/>
        <v>#DIV/0!</v>
      </c>
      <c r="G97" s="134"/>
      <c r="H97" s="180" t="e">
        <f t="shared" si="35"/>
        <v>#DIV/0!</v>
      </c>
      <c r="I97" s="35"/>
      <c r="J97" s="35"/>
      <c r="K97" s="35"/>
      <c r="L97" s="60" t="e">
        <f t="shared" si="2"/>
        <v>#DIV/0!</v>
      </c>
      <c r="M97" s="134"/>
      <c r="N97" s="134"/>
      <c r="O97" s="180" t="e">
        <f t="shared" si="42"/>
        <v>#DIV/0!</v>
      </c>
      <c r="P97" s="35"/>
      <c r="Q97" s="35"/>
      <c r="R97" s="35"/>
      <c r="S97" s="60" t="e">
        <f t="shared" si="3"/>
        <v>#DIV/0!</v>
      </c>
      <c r="T97" s="134"/>
      <c r="U97" s="134"/>
      <c r="V97" s="180" t="e">
        <f t="shared" si="43"/>
        <v>#DIV/0!</v>
      </c>
      <c r="W97" s="35"/>
      <c r="X97" s="35"/>
      <c r="Y97" s="35"/>
      <c r="Z97" s="60" t="e">
        <f t="shared" si="4"/>
        <v>#DIV/0!</v>
      </c>
      <c r="AA97" s="134"/>
      <c r="AB97" s="180" t="e">
        <f t="shared" si="44"/>
        <v>#DIV/0!</v>
      </c>
      <c r="AC97" s="180" t="e">
        <f t="shared" si="45"/>
        <v>#DIV/0!</v>
      </c>
      <c r="AD97" s="35"/>
      <c r="AE97" s="35"/>
      <c r="AF97" s="35"/>
      <c r="AG97" s="60" t="e">
        <f t="shared" si="5"/>
        <v>#DIV/0!</v>
      </c>
      <c r="AH97" s="134"/>
      <c r="AI97" s="180" t="e">
        <f t="shared" si="46"/>
        <v>#DIV/0!</v>
      </c>
      <c r="AJ97" s="180" t="e">
        <f t="shared" si="47"/>
        <v>#DIV/0!</v>
      </c>
      <c r="AK97" s="35"/>
      <c r="AL97" s="35"/>
      <c r="AM97" s="35"/>
      <c r="AN97" s="60" t="e">
        <f t="shared" si="6"/>
        <v>#DIV/0!</v>
      </c>
      <c r="AO97" s="134"/>
      <c r="AP97" s="180" t="e">
        <f t="shared" si="48"/>
        <v>#DIV/0!</v>
      </c>
      <c r="AQ97" s="180" t="e">
        <f t="shared" si="49"/>
        <v>#DIV/0!</v>
      </c>
      <c r="AR97" s="134"/>
      <c r="AS97" s="35"/>
      <c r="AT97" s="35"/>
      <c r="AU97" s="35"/>
      <c r="AV97" s="60" t="e">
        <f t="shared" si="7"/>
        <v>#DIV/0!</v>
      </c>
      <c r="AW97" s="134"/>
      <c r="AX97" s="180" t="e">
        <f t="shared" si="50"/>
        <v>#DIV/0!</v>
      </c>
      <c r="AY97" s="180" t="e">
        <f t="shared" si="51"/>
        <v>#DIV/0!</v>
      </c>
      <c r="AZ97" s="134"/>
      <c r="BA97" s="184">
        <f t="shared" si="36"/>
        <v>0</v>
      </c>
      <c r="BB97" s="185">
        <f t="shared" si="37"/>
        <v>0</v>
      </c>
      <c r="BC97" s="185">
        <f t="shared" si="38"/>
        <v>0</v>
      </c>
      <c r="BD97" s="186" t="e">
        <f t="shared" si="52"/>
        <v>#DIV/0!</v>
      </c>
      <c r="BE97" s="187">
        <f t="shared" si="39"/>
        <v>0</v>
      </c>
      <c r="BF97" s="188" t="e">
        <f t="shared" si="53"/>
        <v>#DIV/0!</v>
      </c>
      <c r="BG97" s="189" t="e">
        <f t="shared" si="54"/>
        <v>#DIV/0!</v>
      </c>
      <c r="BH97" s="187">
        <f t="shared" si="40"/>
        <v>0</v>
      </c>
      <c r="BI97" s="187">
        <f t="shared" si="41"/>
        <v>0</v>
      </c>
    </row>
    <row r="98" spans="1:61" ht="15.75" hidden="1">
      <c r="A98" s="264">
        <v>44158</v>
      </c>
      <c r="B98" s="44" t="s">
        <v>37</v>
      </c>
      <c r="C98" s="35"/>
      <c r="D98" s="35"/>
      <c r="E98" s="35"/>
      <c r="F98" s="60" t="e">
        <f t="shared" si="0"/>
        <v>#DIV/0!</v>
      </c>
      <c r="G98" s="134"/>
      <c r="H98" s="180" t="e">
        <f t="shared" si="35"/>
        <v>#DIV/0!</v>
      </c>
      <c r="I98" s="35"/>
      <c r="J98" s="35"/>
      <c r="K98" s="35"/>
      <c r="L98" s="60" t="e">
        <f t="shared" si="2"/>
        <v>#DIV/0!</v>
      </c>
      <c r="M98" s="134"/>
      <c r="N98" s="134"/>
      <c r="O98" s="180" t="e">
        <f t="shared" si="42"/>
        <v>#DIV/0!</v>
      </c>
      <c r="P98" s="35"/>
      <c r="Q98" s="35"/>
      <c r="R98" s="35"/>
      <c r="S98" s="60" t="e">
        <f t="shared" si="3"/>
        <v>#DIV/0!</v>
      </c>
      <c r="T98" s="134"/>
      <c r="U98" s="134"/>
      <c r="V98" s="180" t="e">
        <f t="shared" si="43"/>
        <v>#DIV/0!</v>
      </c>
      <c r="W98" s="35"/>
      <c r="X98" s="35"/>
      <c r="Y98" s="35"/>
      <c r="Z98" s="60" t="e">
        <f t="shared" si="4"/>
        <v>#DIV/0!</v>
      </c>
      <c r="AA98" s="134"/>
      <c r="AB98" s="180" t="e">
        <f t="shared" si="44"/>
        <v>#DIV/0!</v>
      </c>
      <c r="AC98" s="180" t="e">
        <f t="shared" si="45"/>
        <v>#DIV/0!</v>
      </c>
      <c r="AD98" s="35"/>
      <c r="AE98" s="35"/>
      <c r="AF98" s="35"/>
      <c r="AG98" s="60" t="e">
        <f t="shared" si="5"/>
        <v>#DIV/0!</v>
      </c>
      <c r="AH98" s="134"/>
      <c r="AI98" s="180" t="e">
        <f t="shared" si="46"/>
        <v>#DIV/0!</v>
      </c>
      <c r="AJ98" s="180" t="e">
        <f t="shared" si="47"/>
        <v>#DIV/0!</v>
      </c>
      <c r="AK98" s="35"/>
      <c r="AL98" s="35"/>
      <c r="AM98" s="35"/>
      <c r="AN98" s="60" t="e">
        <f t="shared" si="6"/>
        <v>#DIV/0!</v>
      </c>
      <c r="AO98" s="134"/>
      <c r="AP98" s="180" t="e">
        <f t="shared" si="48"/>
        <v>#DIV/0!</v>
      </c>
      <c r="AQ98" s="180" t="e">
        <f t="shared" si="49"/>
        <v>#DIV/0!</v>
      </c>
      <c r="AR98" s="134"/>
      <c r="AS98" s="35"/>
      <c r="AT98" s="35"/>
      <c r="AU98" s="35"/>
      <c r="AV98" s="60" t="e">
        <f t="shared" si="7"/>
        <v>#DIV/0!</v>
      </c>
      <c r="AW98" s="134"/>
      <c r="AX98" s="180" t="e">
        <f t="shared" si="50"/>
        <v>#DIV/0!</v>
      </c>
      <c r="AY98" s="180" t="e">
        <f t="shared" si="51"/>
        <v>#DIV/0!</v>
      </c>
      <c r="AZ98" s="134"/>
      <c r="BA98" s="184">
        <f t="shared" si="36"/>
        <v>0</v>
      </c>
      <c r="BB98" s="185">
        <f t="shared" si="37"/>
        <v>0</v>
      </c>
      <c r="BC98" s="185">
        <f t="shared" si="38"/>
        <v>0</v>
      </c>
      <c r="BD98" s="186" t="e">
        <f t="shared" si="52"/>
        <v>#DIV/0!</v>
      </c>
      <c r="BE98" s="187">
        <f t="shared" si="39"/>
        <v>0</v>
      </c>
      <c r="BF98" s="188" t="e">
        <f t="shared" si="53"/>
        <v>#DIV/0!</v>
      </c>
      <c r="BG98" s="189" t="e">
        <f t="shared" si="54"/>
        <v>#DIV/0!</v>
      </c>
      <c r="BH98" s="187">
        <f t="shared" si="40"/>
        <v>0</v>
      </c>
      <c r="BI98" s="187">
        <f t="shared" si="41"/>
        <v>0</v>
      </c>
    </row>
    <row r="99" spans="1:61" ht="15.75" hidden="1">
      <c r="A99" s="264">
        <v>44159</v>
      </c>
      <c r="B99" s="44" t="s">
        <v>38</v>
      </c>
      <c r="C99" s="35"/>
      <c r="D99" s="35"/>
      <c r="E99" s="35"/>
      <c r="F99" s="60" t="e">
        <f t="shared" si="0"/>
        <v>#DIV/0!</v>
      </c>
      <c r="G99" s="134"/>
      <c r="H99" s="180" t="e">
        <f t="shared" si="35"/>
        <v>#DIV/0!</v>
      </c>
      <c r="I99" s="35"/>
      <c r="J99" s="35"/>
      <c r="K99" s="35"/>
      <c r="L99" s="60" t="e">
        <f t="shared" si="2"/>
        <v>#DIV/0!</v>
      </c>
      <c r="M99" s="134"/>
      <c r="N99" s="134"/>
      <c r="O99" s="180" t="e">
        <f t="shared" si="42"/>
        <v>#DIV/0!</v>
      </c>
      <c r="P99" s="35"/>
      <c r="Q99" s="35"/>
      <c r="R99" s="35"/>
      <c r="S99" s="60" t="e">
        <f t="shared" si="3"/>
        <v>#DIV/0!</v>
      </c>
      <c r="T99" s="134"/>
      <c r="U99" s="134"/>
      <c r="V99" s="180" t="e">
        <f t="shared" si="43"/>
        <v>#DIV/0!</v>
      </c>
      <c r="W99" s="35"/>
      <c r="X99" s="35"/>
      <c r="Y99" s="35"/>
      <c r="Z99" s="60" t="e">
        <f t="shared" si="4"/>
        <v>#DIV/0!</v>
      </c>
      <c r="AA99" s="134"/>
      <c r="AB99" s="180" t="e">
        <f t="shared" si="44"/>
        <v>#DIV/0!</v>
      </c>
      <c r="AC99" s="180" t="e">
        <f t="shared" si="45"/>
        <v>#DIV/0!</v>
      </c>
      <c r="AD99" s="35"/>
      <c r="AE99" s="35"/>
      <c r="AF99" s="35"/>
      <c r="AG99" s="60" t="e">
        <f t="shared" si="5"/>
        <v>#DIV/0!</v>
      </c>
      <c r="AH99" s="134"/>
      <c r="AI99" s="180" t="e">
        <f t="shared" si="46"/>
        <v>#DIV/0!</v>
      </c>
      <c r="AJ99" s="180" t="e">
        <f t="shared" si="47"/>
        <v>#DIV/0!</v>
      </c>
      <c r="AK99" s="35"/>
      <c r="AL99" s="35"/>
      <c r="AM99" s="35"/>
      <c r="AN99" s="60" t="e">
        <f t="shared" si="6"/>
        <v>#DIV/0!</v>
      </c>
      <c r="AO99" s="134"/>
      <c r="AP99" s="180" t="e">
        <f t="shared" si="48"/>
        <v>#DIV/0!</v>
      </c>
      <c r="AQ99" s="180" t="e">
        <f t="shared" si="49"/>
        <v>#DIV/0!</v>
      </c>
      <c r="AR99" s="134"/>
      <c r="AS99" s="35"/>
      <c r="AT99" s="35"/>
      <c r="AU99" s="35"/>
      <c r="AV99" s="60" t="e">
        <f t="shared" si="7"/>
        <v>#DIV/0!</v>
      </c>
      <c r="AW99" s="134"/>
      <c r="AX99" s="180" t="e">
        <f t="shared" si="50"/>
        <v>#DIV/0!</v>
      </c>
      <c r="AY99" s="180" t="e">
        <f t="shared" si="51"/>
        <v>#DIV/0!</v>
      </c>
      <c r="AZ99" s="134"/>
      <c r="BA99" s="184">
        <f t="shared" si="36"/>
        <v>0</v>
      </c>
      <c r="BB99" s="185">
        <f t="shared" si="37"/>
        <v>0</v>
      </c>
      <c r="BC99" s="185">
        <f t="shared" si="38"/>
        <v>0</v>
      </c>
      <c r="BD99" s="186" t="e">
        <f t="shared" si="52"/>
        <v>#DIV/0!</v>
      </c>
      <c r="BE99" s="187">
        <f t="shared" si="39"/>
        <v>0</v>
      </c>
      <c r="BF99" s="188" t="e">
        <f t="shared" si="53"/>
        <v>#DIV/0!</v>
      </c>
      <c r="BG99" s="189" t="e">
        <f t="shared" si="54"/>
        <v>#DIV/0!</v>
      </c>
      <c r="BH99" s="187">
        <f t="shared" si="40"/>
        <v>0</v>
      </c>
      <c r="BI99" s="187">
        <f t="shared" si="41"/>
        <v>0</v>
      </c>
    </row>
    <row r="100" spans="1:61" ht="15.75" hidden="1">
      <c r="A100" s="264">
        <v>44160</v>
      </c>
      <c r="B100" s="44" t="s">
        <v>39</v>
      </c>
      <c r="C100" s="35"/>
      <c r="D100" s="35"/>
      <c r="E100" s="35"/>
      <c r="F100" s="60" t="e">
        <f t="shared" si="0"/>
        <v>#DIV/0!</v>
      </c>
      <c r="G100" s="134"/>
      <c r="H100" s="180" t="e">
        <f t="shared" si="35"/>
        <v>#DIV/0!</v>
      </c>
      <c r="I100" s="35"/>
      <c r="J100" s="35"/>
      <c r="K100" s="35"/>
      <c r="L100" s="60" t="e">
        <f t="shared" si="2"/>
        <v>#DIV/0!</v>
      </c>
      <c r="M100" s="134"/>
      <c r="N100" s="134"/>
      <c r="O100" s="180" t="e">
        <f t="shared" si="42"/>
        <v>#DIV/0!</v>
      </c>
      <c r="P100" s="35"/>
      <c r="Q100" s="35"/>
      <c r="R100" s="35"/>
      <c r="S100" s="60" t="e">
        <f t="shared" si="3"/>
        <v>#DIV/0!</v>
      </c>
      <c r="T100" s="134"/>
      <c r="U100" s="134"/>
      <c r="V100" s="180" t="e">
        <f t="shared" si="43"/>
        <v>#DIV/0!</v>
      </c>
      <c r="W100" s="35"/>
      <c r="X100" s="35"/>
      <c r="Y100" s="35"/>
      <c r="Z100" s="60" t="e">
        <f t="shared" si="4"/>
        <v>#DIV/0!</v>
      </c>
      <c r="AA100" s="134"/>
      <c r="AB100" s="180" t="e">
        <f t="shared" si="44"/>
        <v>#DIV/0!</v>
      </c>
      <c r="AC100" s="180" t="e">
        <f t="shared" si="45"/>
        <v>#DIV/0!</v>
      </c>
      <c r="AD100" s="35"/>
      <c r="AE100" s="35"/>
      <c r="AF100" s="35"/>
      <c r="AG100" s="60" t="e">
        <f t="shared" si="5"/>
        <v>#DIV/0!</v>
      </c>
      <c r="AH100" s="134"/>
      <c r="AI100" s="180" t="e">
        <f t="shared" si="46"/>
        <v>#DIV/0!</v>
      </c>
      <c r="AJ100" s="180" t="e">
        <f t="shared" si="47"/>
        <v>#DIV/0!</v>
      </c>
      <c r="AK100" s="35"/>
      <c r="AL100" s="35"/>
      <c r="AM100" s="35"/>
      <c r="AN100" s="60" t="e">
        <f t="shared" si="6"/>
        <v>#DIV/0!</v>
      </c>
      <c r="AO100" s="134"/>
      <c r="AP100" s="180" t="e">
        <f t="shared" si="48"/>
        <v>#DIV/0!</v>
      </c>
      <c r="AQ100" s="180" t="e">
        <f t="shared" si="49"/>
        <v>#DIV/0!</v>
      </c>
      <c r="AR100" s="134"/>
      <c r="AS100" s="35"/>
      <c r="AT100" s="35"/>
      <c r="AU100" s="35"/>
      <c r="AV100" s="60" t="e">
        <f t="shared" si="7"/>
        <v>#DIV/0!</v>
      </c>
      <c r="AW100" s="134"/>
      <c r="AX100" s="180" t="e">
        <f t="shared" si="50"/>
        <v>#DIV/0!</v>
      </c>
      <c r="AY100" s="180" t="e">
        <f t="shared" si="51"/>
        <v>#DIV/0!</v>
      </c>
      <c r="AZ100" s="134"/>
      <c r="BA100" s="184">
        <f t="shared" si="36"/>
        <v>0</v>
      </c>
      <c r="BB100" s="185">
        <f t="shared" si="37"/>
        <v>0</v>
      </c>
      <c r="BC100" s="185">
        <f t="shared" si="38"/>
        <v>0</v>
      </c>
      <c r="BD100" s="186" t="e">
        <f t="shared" si="52"/>
        <v>#DIV/0!</v>
      </c>
      <c r="BE100" s="187">
        <f t="shared" si="39"/>
        <v>0</v>
      </c>
      <c r="BF100" s="188" t="e">
        <f t="shared" si="53"/>
        <v>#DIV/0!</v>
      </c>
      <c r="BG100" s="189" t="e">
        <f t="shared" si="54"/>
        <v>#DIV/0!</v>
      </c>
      <c r="BH100" s="187">
        <f t="shared" si="40"/>
        <v>0</v>
      </c>
      <c r="BI100" s="187">
        <f t="shared" si="41"/>
        <v>0</v>
      </c>
    </row>
    <row r="101" spans="1:61" ht="15.75" hidden="1">
      <c r="A101" s="264">
        <v>44161</v>
      </c>
      <c r="B101" s="44" t="s">
        <v>33</v>
      </c>
      <c r="C101" s="35"/>
      <c r="D101" s="35"/>
      <c r="E101" s="35"/>
      <c r="F101" s="60" t="e">
        <f t="shared" si="0"/>
        <v>#DIV/0!</v>
      </c>
      <c r="G101" s="134"/>
      <c r="H101" s="180" t="e">
        <f t="shared" si="35"/>
        <v>#DIV/0!</v>
      </c>
      <c r="I101" s="35"/>
      <c r="J101" s="35"/>
      <c r="K101" s="35"/>
      <c r="L101" s="60" t="e">
        <f t="shared" si="2"/>
        <v>#DIV/0!</v>
      </c>
      <c r="M101" s="134"/>
      <c r="N101" s="134"/>
      <c r="O101" s="180" t="e">
        <f t="shared" si="42"/>
        <v>#DIV/0!</v>
      </c>
      <c r="P101" s="35"/>
      <c r="Q101" s="35"/>
      <c r="R101" s="35"/>
      <c r="S101" s="60" t="e">
        <f t="shared" si="3"/>
        <v>#DIV/0!</v>
      </c>
      <c r="T101" s="134"/>
      <c r="U101" s="134"/>
      <c r="V101" s="180" t="e">
        <f t="shared" si="43"/>
        <v>#DIV/0!</v>
      </c>
      <c r="W101" s="35"/>
      <c r="X101" s="35"/>
      <c r="Y101" s="35"/>
      <c r="Z101" s="60" t="e">
        <f t="shared" si="4"/>
        <v>#DIV/0!</v>
      </c>
      <c r="AA101" s="134"/>
      <c r="AB101" s="180" t="e">
        <f t="shared" si="44"/>
        <v>#DIV/0!</v>
      </c>
      <c r="AC101" s="180" t="e">
        <f t="shared" si="45"/>
        <v>#DIV/0!</v>
      </c>
      <c r="AD101" s="35"/>
      <c r="AE101" s="35"/>
      <c r="AF101" s="35"/>
      <c r="AG101" s="60" t="e">
        <f t="shared" si="5"/>
        <v>#DIV/0!</v>
      </c>
      <c r="AH101" s="134"/>
      <c r="AI101" s="180" t="e">
        <f t="shared" si="46"/>
        <v>#DIV/0!</v>
      </c>
      <c r="AJ101" s="180" t="e">
        <f t="shared" si="47"/>
        <v>#DIV/0!</v>
      </c>
      <c r="AK101" s="35"/>
      <c r="AL101" s="35"/>
      <c r="AM101" s="35"/>
      <c r="AN101" s="60" t="e">
        <f t="shared" si="6"/>
        <v>#DIV/0!</v>
      </c>
      <c r="AO101" s="134"/>
      <c r="AP101" s="180" t="e">
        <f t="shared" si="48"/>
        <v>#DIV/0!</v>
      </c>
      <c r="AQ101" s="180" t="e">
        <f t="shared" si="49"/>
        <v>#DIV/0!</v>
      </c>
      <c r="AR101" s="134"/>
      <c r="AS101" s="35"/>
      <c r="AT101" s="35"/>
      <c r="AU101" s="35"/>
      <c r="AV101" s="60" t="e">
        <f t="shared" si="7"/>
        <v>#DIV/0!</v>
      </c>
      <c r="AW101" s="134"/>
      <c r="AX101" s="180" t="e">
        <f t="shared" si="50"/>
        <v>#DIV/0!</v>
      </c>
      <c r="AY101" s="180" t="e">
        <f t="shared" si="51"/>
        <v>#DIV/0!</v>
      </c>
      <c r="AZ101" s="134"/>
      <c r="BA101" s="184">
        <f t="shared" si="36"/>
        <v>0</v>
      </c>
      <c r="BB101" s="185">
        <f t="shared" si="37"/>
        <v>0</v>
      </c>
      <c r="BC101" s="185">
        <f t="shared" si="38"/>
        <v>0</v>
      </c>
      <c r="BD101" s="186" t="e">
        <f t="shared" si="52"/>
        <v>#DIV/0!</v>
      </c>
      <c r="BE101" s="187">
        <f t="shared" si="39"/>
        <v>0</v>
      </c>
      <c r="BF101" s="188" t="e">
        <f t="shared" si="53"/>
        <v>#DIV/0!</v>
      </c>
      <c r="BG101" s="189" t="e">
        <f t="shared" si="54"/>
        <v>#DIV/0!</v>
      </c>
      <c r="BH101" s="187">
        <f t="shared" si="40"/>
        <v>0</v>
      </c>
      <c r="BI101" s="187">
        <f t="shared" si="41"/>
        <v>0</v>
      </c>
    </row>
    <row r="102" spans="1:61" s="16" customFormat="1" ht="30" customHeight="1">
      <c r="A102" s="302" t="s">
        <v>89</v>
      </c>
      <c r="B102" s="302"/>
      <c r="C102" s="67">
        <f>SUM(C10:C101)</f>
        <v>420235</v>
      </c>
      <c r="D102" s="67">
        <f>SUM(D10:D101)</f>
        <v>21922</v>
      </c>
      <c r="E102" s="67">
        <f>SUM(E10:E101)</f>
        <v>4</v>
      </c>
      <c r="F102" s="48">
        <f t="shared" si="0"/>
        <v>5.2166049948243247E-2</v>
      </c>
      <c r="G102" s="135">
        <f>SUM(G10:G101)</f>
        <v>50000</v>
      </c>
      <c r="H102" s="181">
        <f t="shared" si="35"/>
        <v>118.98104631932132</v>
      </c>
      <c r="I102" s="67">
        <f>SUM(I10:I101)</f>
        <v>0</v>
      </c>
      <c r="J102" s="67">
        <f>SUM(J10:J101)</f>
        <v>0</v>
      </c>
      <c r="K102" s="67">
        <f>SUM(K10:K101)</f>
        <v>0</v>
      </c>
      <c r="L102" s="48" t="e">
        <f t="shared" si="2"/>
        <v>#DIV/0!</v>
      </c>
      <c r="M102" s="135">
        <f>SUM(M10:M101)</f>
        <v>0</v>
      </c>
      <c r="N102" s="135">
        <f>SUM(N10:N101)</f>
        <v>0</v>
      </c>
      <c r="O102" s="181" t="e">
        <f>M102/I102*1000</f>
        <v>#DIV/0!</v>
      </c>
      <c r="P102" s="67">
        <f>SUM(P10:P101)</f>
        <v>0</v>
      </c>
      <c r="Q102" s="67">
        <f>SUM(Q10:Q101)</f>
        <v>0</v>
      </c>
      <c r="R102" s="67">
        <f>SUM(R10:R101)</f>
        <v>0</v>
      </c>
      <c r="S102" s="48" t="e">
        <f t="shared" si="3"/>
        <v>#DIV/0!</v>
      </c>
      <c r="T102" s="135">
        <f>SUM(T10:T101)</f>
        <v>0</v>
      </c>
      <c r="U102" s="135">
        <f>SUM(U10:U101)</f>
        <v>0</v>
      </c>
      <c r="V102" s="181" t="e">
        <f>T102/P102*1000</f>
        <v>#DIV/0!</v>
      </c>
      <c r="W102" s="67">
        <f>SUM(W10:W101)</f>
        <v>0</v>
      </c>
      <c r="X102" s="67">
        <f>SUM(X10:X101)</f>
        <v>0</v>
      </c>
      <c r="Y102" s="67">
        <f>SUM(Y10:Y101)</f>
        <v>0</v>
      </c>
      <c r="Z102" s="48" t="e">
        <f t="shared" si="4"/>
        <v>#DIV/0!</v>
      </c>
      <c r="AA102" s="135">
        <f>SUM(AA10:AA101)</f>
        <v>0</v>
      </c>
      <c r="AB102" s="181" t="e">
        <f>AA102/X102</f>
        <v>#DIV/0!</v>
      </c>
      <c r="AC102" s="181" t="e">
        <f>AA102/W102*1000</f>
        <v>#DIV/0!</v>
      </c>
      <c r="AD102" s="67">
        <f>SUM(AD10:AD101)</f>
        <v>0</v>
      </c>
      <c r="AE102" s="67">
        <f>SUM(AE10:AE101)</f>
        <v>0</v>
      </c>
      <c r="AF102" s="67">
        <f>SUM(AF10:AF101)</f>
        <v>0</v>
      </c>
      <c r="AG102" s="48" t="e">
        <f t="shared" si="5"/>
        <v>#DIV/0!</v>
      </c>
      <c r="AH102" s="135">
        <f>SUM(AH10:AH101)</f>
        <v>0</v>
      </c>
      <c r="AI102" s="181" t="e">
        <f>AH102/AE102</f>
        <v>#DIV/0!</v>
      </c>
      <c r="AJ102" s="181" t="e">
        <f>AH102/AD102*1000</f>
        <v>#DIV/0!</v>
      </c>
      <c r="AK102" s="67">
        <f>SUM(AK10:AK101)</f>
        <v>0</v>
      </c>
      <c r="AL102" s="67">
        <f>SUM(AL10:AL101)</f>
        <v>0</v>
      </c>
      <c r="AM102" s="67">
        <f>SUM(AM10:AM101)</f>
        <v>0</v>
      </c>
      <c r="AN102" s="48" t="e">
        <f t="shared" si="6"/>
        <v>#DIV/0!</v>
      </c>
      <c r="AO102" s="135">
        <f>SUM(AO10:AO101)</f>
        <v>0</v>
      </c>
      <c r="AP102" s="181" t="e">
        <f>AO102/AL102</f>
        <v>#DIV/0!</v>
      </c>
      <c r="AQ102" s="181" t="e">
        <f>AO102/AK102*1000</f>
        <v>#DIV/0!</v>
      </c>
      <c r="AR102" s="135">
        <f>SUM(AR10:AR101)</f>
        <v>0</v>
      </c>
      <c r="AS102" s="67">
        <f>SUM(AS10:AS101)</f>
        <v>0</v>
      </c>
      <c r="AT102" s="67">
        <f>SUM(AT10:AT101)</f>
        <v>0</v>
      </c>
      <c r="AU102" s="67">
        <f>SUM(AU10:AU101)</f>
        <v>0</v>
      </c>
      <c r="AV102" s="48" t="e">
        <f t="shared" si="7"/>
        <v>#DIV/0!</v>
      </c>
      <c r="AW102" s="135">
        <f>SUM(AW10:AW101)</f>
        <v>0</v>
      </c>
      <c r="AX102" s="181" t="e">
        <f>AW102/AT102</f>
        <v>#DIV/0!</v>
      </c>
      <c r="AY102" s="181" t="e">
        <f>AW102/AS102*1000</f>
        <v>#DIV/0!</v>
      </c>
      <c r="AZ102" s="135">
        <f>SUM(AZ10:AZ101)</f>
        <v>0</v>
      </c>
      <c r="BA102" s="67">
        <f>SUM(BA10:BA101)</f>
        <v>420235</v>
      </c>
      <c r="BB102" s="67">
        <f>SUM(BB10:BB101)</f>
        <v>21922</v>
      </c>
      <c r="BC102" s="67">
        <f>SUM(BC10:BC101)</f>
        <v>4</v>
      </c>
      <c r="BD102" s="48">
        <f>BB102/BA102</f>
        <v>5.2166049948243247E-2</v>
      </c>
      <c r="BE102" s="135">
        <f>SUM(BE10:BE101)</f>
        <v>50000</v>
      </c>
      <c r="BF102" s="146">
        <f>BE102/BB102</f>
        <v>2.2808137943618285</v>
      </c>
      <c r="BG102" s="181">
        <f>BE102/BA102*1000</f>
        <v>118.98104631932132</v>
      </c>
      <c r="BH102" s="136">
        <f>SUM(BH10:BH101)</f>
        <v>0</v>
      </c>
      <c r="BI102" s="136">
        <f>SUM(BI10:BI101)</f>
        <v>0</v>
      </c>
    </row>
    <row r="103" spans="1:61" s="115" customFormat="1" ht="30" customHeight="1">
      <c r="A103" s="321" t="s">
        <v>90</v>
      </c>
      <c r="B103" s="321"/>
      <c r="C103" s="49">
        <f>C9/C7</f>
        <v>2.5214099999999999</v>
      </c>
      <c r="D103" s="49"/>
      <c r="E103" s="49"/>
      <c r="F103" s="49"/>
      <c r="G103" s="49">
        <f>G9/G7</f>
        <v>1</v>
      </c>
      <c r="H103" s="49"/>
      <c r="I103" s="49" t="e">
        <f>I9/I7</f>
        <v>#DIV/0!</v>
      </c>
      <c r="J103" s="49"/>
      <c r="K103" s="49"/>
      <c r="L103" s="49"/>
      <c r="M103" s="49" t="e">
        <f>M9/M7</f>
        <v>#DIV/0!</v>
      </c>
      <c r="N103" s="136"/>
      <c r="O103" s="49"/>
      <c r="P103" s="49"/>
      <c r="Q103" s="49" t="e">
        <f>Q9/Q7</f>
        <v>#DIV/0!</v>
      </c>
      <c r="R103" s="49"/>
      <c r="S103" s="49"/>
      <c r="T103" s="49" t="e">
        <f>T9/T7</f>
        <v>#DIV/0!</v>
      </c>
      <c r="U103" s="136"/>
      <c r="V103" s="49"/>
      <c r="W103" s="49" t="e">
        <f>W9/W7</f>
        <v>#DIV/0!</v>
      </c>
      <c r="X103" s="49" t="e">
        <f>X9/X7</f>
        <v>#DIV/0!</v>
      </c>
      <c r="Y103" s="49"/>
      <c r="Z103" s="49"/>
      <c r="AA103" s="49" t="e">
        <f>AA9/AA7</f>
        <v>#DIV/0!</v>
      </c>
      <c r="AB103" s="49"/>
      <c r="AC103" s="49"/>
      <c r="AD103" s="49" t="e">
        <f>AD9/AD7</f>
        <v>#DIV/0!</v>
      </c>
      <c r="AE103" s="49" t="e">
        <f>AE9/AE7</f>
        <v>#DIV/0!</v>
      </c>
      <c r="AF103" s="49"/>
      <c r="AG103" s="49"/>
      <c r="AH103" s="49" t="e">
        <f>AH9/AH7</f>
        <v>#DIV/0!</v>
      </c>
      <c r="AI103" s="49"/>
      <c r="AJ103" s="49"/>
      <c r="AK103" s="49" t="e">
        <f>AK9/AK7</f>
        <v>#DIV/0!</v>
      </c>
      <c r="AL103" s="49" t="e">
        <f>AL9/AL7</f>
        <v>#DIV/0!</v>
      </c>
      <c r="AM103" s="49"/>
      <c r="AN103" s="49"/>
      <c r="AO103" s="49" t="e">
        <f>AO9/AO7</f>
        <v>#DIV/0!</v>
      </c>
      <c r="AP103" s="49"/>
      <c r="AQ103" s="49"/>
      <c r="AR103" s="136"/>
      <c r="AS103" s="49" t="e">
        <f>AS9/AS7</f>
        <v>#DIV/0!</v>
      </c>
      <c r="AT103" s="49" t="e">
        <f>AT9/AT7</f>
        <v>#DIV/0!</v>
      </c>
      <c r="AU103" s="49"/>
      <c r="AV103" s="49"/>
      <c r="AW103" s="49" t="e">
        <f>AW9/AW7</f>
        <v>#DIV/0!</v>
      </c>
      <c r="AX103" s="49"/>
      <c r="AY103" s="49"/>
      <c r="AZ103" s="136"/>
      <c r="BA103" s="49">
        <f>BA9/BA7</f>
        <v>2.5214099999999999</v>
      </c>
      <c r="BB103" s="49"/>
      <c r="BC103" s="49"/>
      <c r="BD103" s="49"/>
      <c r="BE103" s="49">
        <f>BE9/BE7</f>
        <v>1</v>
      </c>
      <c r="BF103" s="49"/>
      <c r="BG103" s="49"/>
      <c r="BH103" s="136"/>
      <c r="BI103" s="136"/>
    </row>
    <row r="105" spans="1:61" ht="15">
      <c r="B105" s="17"/>
      <c r="C105" s="20"/>
      <c r="D105" s="20"/>
      <c r="E105" s="20"/>
      <c r="F105" s="21"/>
      <c r="G105" s="20"/>
      <c r="H105" s="91"/>
      <c r="I105" s="20"/>
      <c r="J105" s="20"/>
      <c r="K105" s="20"/>
      <c r="L105" s="21"/>
      <c r="M105" s="20"/>
      <c r="N105" s="91"/>
      <c r="O105" s="91"/>
      <c r="P105" s="20"/>
      <c r="Q105" s="20"/>
      <c r="R105" s="20"/>
      <c r="S105" s="21"/>
      <c r="T105" s="20"/>
      <c r="U105" s="91"/>
      <c r="V105" s="91"/>
      <c r="W105" s="20"/>
      <c r="X105" s="20"/>
      <c r="Y105" s="20"/>
      <c r="Z105" s="21"/>
      <c r="AA105" s="20"/>
      <c r="AB105" s="20"/>
      <c r="AC105" s="91"/>
      <c r="AD105" s="20"/>
      <c r="AE105" s="20"/>
      <c r="AF105" s="20"/>
      <c r="AG105" s="21"/>
      <c r="AH105" s="20"/>
      <c r="AI105" s="20"/>
      <c r="AJ105" s="91"/>
      <c r="AK105" s="20"/>
      <c r="AL105" s="20"/>
      <c r="AM105" s="20"/>
      <c r="AN105" s="21"/>
      <c r="AO105" s="20"/>
      <c r="AP105" s="20"/>
      <c r="AQ105" s="91"/>
      <c r="AR105" s="91"/>
      <c r="AS105" s="20"/>
      <c r="AT105" s="20"/>
      <c r="AU105" s="20"/>
      <c r="AV105" s="21"/>
      <c r="AW105" s="20"/>
      <c r="AX105" s="20"/>
      <c r="AY105" s="91"/>
      <c r="AZ105" s="91"/>
      <c r="BE105" s="20"/>
      <c r="BF105" s="20"/>
      <c r="BG105" s="91"/>
    </row>
    <row r="106" spans="1:61" ht="15">
      <c r="B106" s="17"/>
      <c r="C106" s="20"/>
      <c r="D106" s="20"/>
      <c r="E106" s="20"/>
      <c r="F106" s="21"/>
      <c r="G106" s="20"/>
      <c r="H106" s="91"/>
      <c r="I106" s="20"/>
      <c r="J106" s="20"/>
      <c r="K106" s="20"/>
      <c r="L106" s="21"/>
      <c r="M106" s="20"/>
      <c r="N106" s="91"/>
      <c r="O106" s="91"/>
      <c r="P106" s="20"/>
      <c r="Q106" s="20"/>
      <c r="R106" s="20"/>
      <c r="S106" s="21"/>
      <c r="T106" s="20"/>
      <c r="U106" s="91"/>
      <c r="V106" s="91"/>
      <c r="W106" s="20"/>
      <c r="X106" s="20"/>
      <c r="Y106" s="20"/>
      <c r="Z106" s="21"/>
      <c r="AA106" s="20"/>
      <c r="AB106" s="20"/>
      <c r="AC106" s="91"/>
      <c r="AD106" s="20"/>
      <c r="AE106" s="20"/>
      <c r="AF106" s="20"/>
      <c r="AG106" s="21"/>
      <c r="AH106" s="20"/>
      <c r="AI106" s="20"/>
      <c r="AJ106" s="91"/>
      <c r="AK106" s="20"/>
      <c r="AL106" s="20"/>
      <c r="AM106" s="20"/>
      <c r="AN106" s="21"/>
      <c r="AO106" s="20"/>
      <c r="AP106" s="20"/>
      <c r="AQ106" s="91"/>
      <c r="AR106" s="91"/>
      <c r="AS106" s="20"/>
      <c r="AT106" s="20"/>
      <c r="AU106" s="20"/>
      <c r="AV106" s="21"/>
      <c r="AW106" s="20"/>
      <c r="AX106" s="20"/>
      <c r="AY106" s="91"/>
      <c r="AZ106" s="91"/>
      <c r="BE106" s="20"/>
      <c r="BF106" s="20"/>
      <c r="BG106" s="91"/>
    </row>
    <row r="107" spans="1:61" ht="15">
      <c r="B107" s="17"/>
      <c r="C107" s="20"/>
      <c r="D107" s="20"/>
      <c r="E107" s="20"/>
      <c r="F107" s="21"/>
      <c r="G107" s="20"/>
      <c r="H107" s="91"/>
      <c r="I107" s="20"/>
      <c r="J107" s="20"/>
      <c r="K107" s="20"/>
      <c r="L107" s="21"/>
      <c r="M107" s="20"/>
      <c r="N107" s="91"/>
      <c r="O107" s="91"/>
      <c r="P107" s="20"/>
      <c r="Q107" s="20"/>
      <c r="R107" s="20"/>
      <c r="S107" s="21"/>
      <c r="T107" s="20"/>
      <c r="U107" s="91"/>
      <c r="V107" s="91"/>
      <c r="W107" s="20"/>
      <c r="X107" s="20"/>
      <c r="Y107" s="20"/>
      <c r="Z107" s="21"/>
      <c r="AA107" s="20"/>
      <c r="AB107" s="20"/>
      <c r="AC107" s="91"/>
      <c r="AD107" s="20"/>
      <c r="AE107" s="20"/>
      <c r="AF107" s="20"/>
      <c r="AG107" s="21"/>
      <c r="AH107" s="20"/>
      <c r="AI107" s="20"/>
      <c r="AJ107" s="91"/>
      <c r="AK107" s="20"/>
      <c r="AL107" s="20"/>
      <c r="AM107" s="20"/>
      <c r="AN107" s="21"/>
      <c r="AO107" s="20"/>
      <c r="AP107" s="20"/>
      <c r="AQ107" s="91"/>
      <c r="AR107" s="91"/>
      <c r="AS107" s="20"/>
      <c r="AT107" s="20"/>
      <c r="AU107" s="20"/>
      <c r="AV107" s="21"/>
      <c r="AW107" s="20"/>
      <c r="AX107" s="20"/>
      <c r="AY107" s="91"/>
      <c r="AZ107" s="91"/>
      <c r="BE107" s="20"/>
      <c r="BF107" s="20"/>
      <c r="BG107" s="91"/>
    </row>
    <row r="108" spans="1:61" ht="15">
      <c r="B108" s="17"/>
      <c r="C108" s="20"/>
      <c r="D108" s="20"/>
      <c r="E108" s="20"/>
      <c r="F108" s="21"/>
      <c r="G108" s="20"/>
      <c r="H108" s="91"/>
      <c r="I108" s="20"/>
      <c r="J108" s="20"/>
      <c r="K108" s="20"/>
      <c r="L108" s="21"/>
      <c r="M108" s="20"/>
      <c r="N108" s="91"/>
      <c r="O108" s="91"/>
      <c r="P108" s="20"/>
      <c r="Q108" s="20"/>
      <c r="R108" s="20"/>
      <c r="S108" s="21"/>
      <c r="T108" s="20"/>
      <c r="U108" s="91"/>
      <c r="V108" s="91"/>
      <c r="W108" s="20"/>
      <c r="X108" s="20"/>
      <c r="Y108" s="20"/>
      <c r="Z108" s="21"/>
      <c r="AA108" s="20"/>
      <c r="AB108" s="20"/>
      <c r="AC108" s="91"/>
      <c r="AD108" s="20"/>
      <c r="AE108" s="20"/>
      <c r="AF108" s="20"/>
      <c r="AG108" s="21"/>
      <c r="AH108" s="20"/>
      <c r="AI108" s="20"/>
      <c r="AJ108" s="91"/>
      <c r="AK108" s="20"/>
      <c r="AL108" s="20"/>
      <c r="AM108" s="20"/>
      <c r="AN108" s="21"/>
      <c r="AO108" s="20"/>
      <c r="AP108" s="20"/>
      <c r="AQ108" s="91"/>
      <c r="AR108" s="91"/>
      <c r="AS108" s="20"/>
      <c r="AT108" s="20"/>
      <c r="AU108" s="20"/>
      <c r="AV108" s="21"/>
      <c r="AW108" s="20"/>
      <c r="AX108" s="20"/>
      <c r="AY108" s="91"/>
      <c r="AZ108" s="91"/>
      <c r="BE108" s="20"/>
      <c r="BF108" s="20"/>
      <c r="BG108" s="91"/>
    </row>
    <row r="109" spans="1:61" ht="15">
      <c r="B109" s="17"/>
      <c r="C109" s="20"/>
      <c r="D109" s="20"/>
      <c r="E109" s="20"/>
      <c r="F109" s="21"/>
      <c r="G109" s="20"/>
      <c r="H109" s="91"/>
      <c r="I109" s="20"/>
      <c r="J109" s="20"/>
      <c r="K109" s="20"/>
      <c r="L109" s="21"/>
      <c r="M109" s="20"/>
      <c r="N109" s="91"/>
      <c r="O109" s="91"/>
      <c r="P109" s="20"/>
      <c r="Q109" s="20"/>
      <c r="R109" s="20"/>
      <c r="S109" s="21"/>
      <c r="T109" s="20"/>
      <c r="U109" s="91"/>
      <c r="V109" s="91"/>
      <c r="W109" s="20"/>
      <c r="X109" s="20"/>
      <c r="Y109" s="20"/>
      <c r="Z109" s="21"/>
      <c r="AA109" s="20"/>
      <c r="AB109" s="20"/>
      <c r="AC109" s="91"/>
      <c r="AD109" s="20"/>
      <c r="AE109" s="20"/>
      <c r="AF109" s="20"/>
      <c r="AG109" s="21"/>
      <c r="AH109" s="20"/>
      <c r="AI109" s="20"/>
      <c r="AJ109" s="91"/>
      <c r="AK109" s="20"/>
      <c r="AL109" s="20"/>
      <c r="AM109" s="20"/>
      <c r="AN109" s="21"/>
      <c r="AO109" s="20"/>
      <c r="AP109" s="20"/>
      <c r="AQ109" s="91"/>
      <c r="AR109" s="91"/>
      <c r="AS109" s="20"/>
      <c r="AT109" s="20"/>
      <c r="AU109" s="20"/>
      <c r="AV109" s="21"/>
      <c r="AW109" s="20"/>
      <c r="AX109" s="20"/>
      <c r="AY109" s="91"/>
      <c r="AZ109" s="91"/>
      <c r="BE109" s="20"/>
      <c r="BF109" s="20"/>
      <c r="BG109" s="91"/>
    </row>
  </sheetData>
  <mergeCells count="30">
    <mergeCell ref="BA5:BI5"/>
    <mergeCell ref="C1:BI1"/>
    <mergeCell ref="A103:B103"/>
    <mergeCell ref="A4:B4"/>
    <mergeCell ref="C4:H4"/>
    <mergeCell ref="AD4:AJ4"/>
    <mergeCell ref="A6:B6"/>
    <mergeCell ref="A7:B7"/>
    <mergeCell ref="A8:B8"/>
    <mergeCell ref="A9:B9"/>
    <mergeCell ref="A102:B102"/>
    <mergeCell ref="AS4:AZ4"/>
    <mergeCell ref="A5:B5"/>
    <mergeCell ref="A1:B1"/>
    <mergeCell ref="A2:B2"/>
    <mergeCell ref="A3:B3"/>
    <mergeCell ref="C2:BI2"/>
    <mergeCell ref="C3:H3"/>
    <mergeCell ref="AD3:AJ3"/>
    <mergeCell ref="AS3:AZ3"/>
    <mergeCell ref="BA4:BI4"/>
    <mergeCell ref="BA3:BI3"/>
    <mergeCell ref="AK3:AR3"/>
    <mergeCell ref="AK4:AR4"/>
    <mergeCell ref="P3:V3"/>
    <mergeCell ref="P4:V4"/>
    <mergeCell ref="I3:O3"/>
    <mergeCell ref="I4:O4"/>
    <mergeCell ref="W3:AC3"/>
    <mergeCell ref="W4:AC4"/>
  </mergeCells>
  <phoneticPr fontId="3" type="noConversion"/>
  <conditionalFormatting sqref="BD102 BG102">
    <cfRule type="cellIs" dxfId="301" priority="55" stopIfTrue="1" operator="lessThanOrEqual">
      <formula>BD7</formula>
    </cfRule>
  </conditionalFormatting>
  <conditionalFormatting sqref="BE102:BF102 BA102:BC102">
    <cfRule type="cellIs" dxfId="300" priority="56" stopIfTrue="1" operator="lessThan">
      <formula>BA7</formula>
    </cfRule>
  </conditionalFormatting>
  <conditionalFormatting sqref="BA103:BG103">
    <cfRule type="cellIs" dxfId="299" priority="57" stopIfTrue="1" operator="lessThan">
      <formula>1</formula>
    </cfRule>
  </conditionalFormatting>
  <conditionalFormatting sqref="BA9">
    <cfRule type="cellIs" dxfId="298" priority="58" stopIfTrue="1" operator="lessThan">
      <formula>#REF!</formula>
    </cfRule>
  </conditionalFormatting>
  <conditionalFormatting sqref="BB9:BG9">
    <cfRule type="cellIs" dxfId="297" priority="54" stopIfTrue="1" operator="lessThan">
      <formula>BB7</formula>
    </cfRule>
  </conditionalFormatting>
  <conditionalFormatting sqref="H9 F9">
    <cfRule type="cellIs" dxfId="296" priority="48" stopIfTrue="1" operator="lessThan">
      <formula>F7</formula>
    </cfRule>
  </conditionalFormatting>
  <conditionalFormatting sqref="D9:E9">
    <cfRule type="cellIs" dxfId="295" priority="49" stopIfTrue="1" operator="lessThan">
      <formula>D7</formula>
    </cfRule>
  </conditionalFormatting>
  <conditionalFormatting sqref="H102 F102">
    <cfRule type="cellIs" dxfId="294" priority="50" stopIfTrue="1" operator="lessThanOrEqual">
      <formula>F7</formula>
    </cfRule>
  </conditionalFormatting>
  <conditionalFormatting sqref="C102:E102 G102">
    <cfRule type="cellIs" dxfId="293" priority="51" stopIfTrue="1" operator="lessThan">
      <formula>C7</formula>
    </cfRule>
  </conditionalFormatting>
  <conditionalFormatting sqref="C103:H103">
    <cfRule type="cellIs" dxfId="292" priority="52" stopIfTrue="1" operator="lessThan">
      <formula>1</formula>
    </cfRule>
  </conditionalFormatting>
  <conditionalFormatting sqref="C9:E9 G9">
    <cfRule type="cellIs" dxfId="291" priority="53" stopIfTrue="1" operator="lessThan">
      <formula>C8</formula>
    </cfRule>
  </conditionalFormatting>
  <conditionalFormatting sqref="AY9:AZ9 AV9">
    <cfRule type="cellIs" dxfId="290" priority="42" stopIfTrue="1" operator="lessThan">
      <formula>AV7</formula>
    </cfRule>
  </conditionalFormatting>
  <conditionalFormatting sqref="AT9:AU9">
    <cfRule type="cellIs" dxfId="289" priority="43" stopIfTrue="1" operator="lessThan">
      <formula>AT7</formula>
    </cfRule>
  </conditionalFormatting>
  <conditionalFormatting sqref="AY102:AZ102 AV102">
    <cfRule type="cellIs" dxfId="288" priority="44" stopIfTrue="1" operator="lessThanOrEqual">
      <formula>AV7</formula>
    </cfRule>
  </conditionalFormatting>
  <conditionalFormatting sqref="AS102:AU102 AW102:AX102">
    <cfRule type="cellIs" dxfId="287" priority="45" stopIfTrue="1" operator="lessThan">
      <formula>AS7</formula>
    </cfRule>
  </conditionalFormatting>
  <conditionalFormatting sqref="AS103:AZ103">
    <cfRule type="cellIs" dxfId="286" priority="46" stopIfTrue="1" operator="lessThan">
      <formula>1</formula>
    </cfRule>
  </conditionalFormatting>
  <conditionalFormatting sqref="AS9:AU9 AW9:AX9">
    <cfRule type="cellIs" dxfId="285" priority="47" stopIfTrue="1" operator="lessThan">
      <formula>AS8</formula>
    </cfRule>
  </conditionalFormatting>
  <conditionalFormatting sqref="AJ9 AG9">
    <cfRule type="cellIs" dxfId="284" priority="36" stopIfTrue="1" operator="lessThan">
      <formula>AG7</formula>
    </cfRule>
  </conditionalFormatting>
  <conditionalFormatting sqref="AE9:AF9">
    <cfRule type="cellIs" dxfId="283" priority="37" stopIfTrue="1" operator="lessThan">
      <formula>AE7</formula>
    </cfRule>
  </conditionalFormatting>
  <conditionalFormatting sqref="AJ102 AG102">
    <cfRule type="cellIs" dxfId="282" priority="38" stopIfTrue="1" operator="lessThanOrEqual">
      <formula>AG7</formula>
    </cfRule>
  </conditionalFormatting>
  <conditionalFormatting sqref="AD102:AF102 AH102:AI102">
    <cfRule type="cellIs" dxfId="281" priority="39" stopIfTrue="1" operator="lessThan">
      <formula>AD7</formula>
    </cfRule>
  </conditionalFormatting>
  <conditionalFormatting sqref="AD103:AJ103">
    <cfRule type="cellIs" dxfId="280" priority="40" stopIfTrue="1" operator="lessThan">
      <formula>1</formula>
    </cfRule>
  </conditionalFormatting>
  <conditionalFormatting sqref="AD9:AF9 AH9:AI9">
    <cfRule type="cellIs" dxfId="279" priority="41" stopIfTrue="1" operator="lessThan">
      <formula>AD8</formula>
    </cfRule>
  </conditionalFormatting>
  <conditionalFormatting sqref="BI102:BI103">
    <cfRule type="cellIs" dxfId="278" priority="35" stopIfTrue="1" operator="lessThan">
      <formula>1</formula>
    </cfRule>
  </conditionalFormatting>
  <conditionalFormatting sqref="AQ9:AR9 AN9">
    <cfRule type="cellIs" dxfId="277" priority="29" stopIfTrue="1" operator="lessThan">
      <formula>AN7</formula>
    </cfRule>
  </conditionalFormatting>
  <conditionalFormatting sqref="AL9:AM9">
    <cfRule type="cellIs" dxfId="276" priority="30" stopIfTrue="1" operator="lessThan">
      <formula>AL7</formula>
    </cfRule>
  </conditionalFormatting>
  <conditionalFormatting sqref="AQ102:AR102 AN102">
    <cfRule type="cellIs" dxfId="275" priority="31" stopIfTrue="1" operator="lessThanOrEqual">
      <formula>AN7</formula>
    </cfRule>
  </conditionalFormatting>
  <conditionalFormatting sqref="AK102:AM102 AO102:AP102">
    <cfRule type="cellIs" dxfId="274" priority="32" stopIfTrue="1" operator="lessThan">
      <formula>AK7</formula>
    </cfRule>
  </conditionalFormatting>
  <conditionalFormatting sqref="AK103:AR103">
    <cfRule type="cellIs" dxfId="273" priority="33" stopIfTrue="1" operator="lessThan">
      <formula>1</formula>
    </cfRule>
  </conditionalFormatting>
  <conditionalFormatting sqref="AK9:AM9 AO9:AP9">
    <cfRule type="cellIs" dxfId="272" priority="34" stopIfTrue="1" operator="lessThan">
      <formula>AK8</formula>
    </cfRule>
  </conditionalFormatting>
  <conditionalFormatting sqref="V9 S9">
    <cfRule type="cellIs" dxfId="271" priority="23" stopIfTrue="1" operator="lessThan">
      <formula>S7</formula>
    </cfRule>
  </conditionalFormatting>
  <conditionalFormatting sqref="Q9:R9">
    <cfRule type="cellIs" dxfId="270" priority="24" stopIfTrue="1" operator="lessThan">
      <formula>Q7</formula>
    </cfRule>
  </conditionalFormatting>
  <conditionalFormatting sqref="V102 S102">
    <cfRule type="cellIs" dxfId="269" priority="25" stopIfTrue="1" operator="lessThanOrEqual">
      <formula>S7</formula>
    </cfRule>
  </conditionalFormatting>
  <conditionalFormatting sqref="P102:R102 T102">
    <cfRule type="cellIs" dxfId="268" priority="26" stopIfTrue="1" operator="lessThan">
      <formula>P7</formula>
    </cfRule>
  </conditionalFormatting>
  <conditionalFormatting sqref="P103:T103 V103">
    <cfRule type="cellIs" dxfId="267" priority="27" stopIfTrue="1" operator="lessThan">
      <formula>1</formula>
    </cfRule>
  </conditionalFormatting>
  <conditionalFormatting sqref="P9:R9 T9">
    <cfRule type="cellIs" dxfId="266" priority="28" stopIfTrue="1" operator="lessThan">
      <formula>P8</formula>
    </cfRule>
  </conditionalFormatting>
  <conditionalFormatting sqref="O9 L9">
    <cfRule type="cellIs" dxfId="265" priority="17" stopIfTrue="1" operator="lessThan">
      <formula>L7</formula>
    </cfRule>
  </conditionalFormatting>
  <conditionalFormatting sqref="J9:K9">
    <cfRule type="cellIs" dxfId="264" priority="18" stopIfTrue="1" operator="lessThan">
      <formula>J7</formula>
    </cfRule>
  </conditionalFormatting>
  <conditionalFormatting sqref="O102 L102">
    <cfRule type="cellIs" dxfId="263" priority="19" stopIfTrue="1" operator="lessThanOrEqual">
      <formula>L7</formula>
    </cfRule>
  </conditionalFormatting>
  <conditionalFormatting sqref="I102:K102 M102">
    <cfRule type="cellIs" dxfId="262" priority="20" stopIfTrue="1" operator="lessThan">
      <formula>I7</formula>
    </cfRule>
  </conditionalFormatting>
  <conditionalFormatting sqref="O103 I103:M103">
    <cfRule type="cellIs" dxfId="261" priority="21" stopIfTrue="1" operator="lessThan">
      <formula>1</formula>
    </cfRule>
  </conditionalFormatting>
  <conditionalFormatting sqref="I9:K9 M9">
    <cfRule type="cellIs" dxfId="260" priority="22" stopIfTrue="1" operator="lessThan">
      <formula>I8</formula>
    </cfRule>
  </conditionalFormatting>
  <conditionalFormatting sqref="AC9 Z9">
    <cfRule type="cellIs" dxfId="259" priority="11" stopIfTrue="1" operator="lessThan">
      <formula>Z7</formula>
    </cfRule>
  </conditionalFormatting>
  <conditionalFormatting sqref="X9:Y9">
    <cfRule type="cellIs" dxfId="258" priority="12" stopIfTrue="1" operator="lessThan">
      <formula>X7</formula>
    </cfRule>
  </conditionalFormatting>
  <conditionalFormatting sqref="AC102 Z102">
    <cfRule type="cellIs" dxfId="257" priority="13" stopIfTrue="1" operator="lessThanOrEqual">
      <formula>Z7</formula>
    </cfRule>
  </conditionalFormatting>
  <conditionalFormatting sqref="W102:Y102 AA102:AB102">
    <cfRule type="cellIs" dxfId="256" priority="14" stopIfTrue="1" operator="lessThan">
      <formula>W7</formula>
    </cfRule>
  </conditionalFormatting>
  <conditionalFormatting sqref="W103:AC103">
    <cfRule type="cellIs" dxfId="255" priority="15" stopIfTrue="1" operator="lessThan">
      <formula>1</formula>
    </cfRule>
  </conditionalFormatting>
  <conditionalFormatting sqref="W9:Y9 AA9:AB9">
    <cfRule type="cellIs" dxfId="254" priority="16" stopIfTrue="1" operator="lessThan">
      <formula>W8</formula>
    </cfRule>
  </conditionalFormatting>
  <conditionalFormatting sqref="BH102:BH103">
    <cfRule type="cellIs" dxfId="253" priority="10" stopIfTrue="1" operator="lessThan">
      <formula>1</formula>
    </cfRule>
  </conditionalFormatting>
  <conditionalFormatting sqref="N9">
    <cfRule type="cellIs" dxfId="252" priority="4" stopIfTrue="1" operator="lessThan">
      <formula>N7</formula>
    </cfRule>
  </conditionalFormatting>
  <conditionalFormatting sqref="N102">
    <cfRule type="cellIs" dxfId="251" priority="5" stopIfTrue="1" operator="lessThanOrEqual">
      <formula>N7</formula>
    </cfRule>
  </conditionalFormatting>
  <conditionalFormatting sqref="N103">
    <cfRule type="cellIs" dxfId="250" priority="6" stopIfTrue="1" operator="lessThan">
      <formula>1</formula>
    </cfRule>
  </conditionalFormatting>
  <conditionalFormatting sqref="U9">
    <cfRule type="cellIs" dxfId="249" priority="1" stopIfTrue="1" operator="lessThan">
      <formula>U7</formula>
    </cfRule>
  </conditionalFormatting>
  <conditionalFormatting sqref="U102">
    <cfRule type="cellIs" dxfId="248" priority="2" stopIfTrue="1" operator="lessThanOrEqual">
      <formula>U7</formula>
    </cfRule>
  </conditionalFormatting>
  <conditionalFormatting sqref="U103">
    <cfRule type="cellIs" dxfId="247" priority="3" stopIfTrue="1" operator="lessThan">
      <formula>1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48"/>
  <sheetViews>
    <sheetView zoomScale="70" zoomScaleNormal="70" workbookViewId="0">
      <pane xSplit="2" ySplit="9" topLeftCell="AV10" activePane="bottomRight" state="frozen"/>
      <selection activeCell="BU4" sqref="BU4:CE4"/>
      <selection pane="topRight" activeCell="BU4" sqref="BU4:CE4"/>
      <selection pane="bottomLeft" activeCell="BU4" sqref="BU4:CE4"/>
      <selection pane="bottomRight" activeCell="BU4" sqref="BU4:CE4"/>
    </sheetView>
  </sheetViews>
  <sheetFormatPr defaultColWidth="12.3984375" defaultRowHeight="13.5"/>
  <cols>
    <col min="1" max="2" width="12.3984375" style="12" customWidth="1"/>
    <col min="3" max="3" width="16" style="22" customWidth="1"/>
    <col min="4" max="4" width="12" style="22" customWidth="1"/>
    <col min="5" max="5" width="10.265625" style="22" customWidth="1"/>
    <col min="6" max="6" width="17.19921875" style="22" bestFit="1" customWidth="1"/>
    <col min="7" max="7" width="12.3984375" style="23" customWidth="1"/>
    <col min="8" max="8" width="13.59765625" style="138" bestFit="1" customWidth="1"/>
    <col min="9" max="9" width="10.265625" style="149" customWidth="1"/>
    <col min="10" max="10" width="16.86328125" style="22" customWidth="1"/>
    <col min="11" max="11" width="12.265625" style="22" customWidth="1"/>
    <col min="12" max="12" width="12.6640625" style="22" bestFit="1" customWidth="1"/>
    <col min="13" max="13" width="14.6640625" style="22" bestFit="1" customWidth="1"/>
    <col min="14" max="14" width="12.3984375" style="23" customWidth="1"/>
    <col min="15" max="15" width="13.59765625" style="138" bestFit="1" customWidth="1"/>
    <col min="16" max="16" width="9.86328125" style="149" customWidth="1"/>
    <col min="17" max="17" width="16.46484375" style="22" customWidth="1"/>
    <col min="18" max="18" width="12.1328125" style="22" customWidth="1"/>
    <col min="19" max="19" width="9.59765625" style="22" customWidth="1"/>
    <col min="20" max="20" width="12.86328125" style="22" bestFit="1" customWidth="1"/>
    <col min="21" max="21" width="10" style="23" customWidth="1"/>
    <col min="22" max="22" width="12.3984375" style="138" customWidth="1"/>
    <col min="23" max="23" width="9.46484375" style="149" customWidth="1"/>
    <col min="24" max="24" width="16.1328125" style="22" customWidth="1"/>
    <col min="25" max="25" width="12" style="22" customWidth="1"/>
    <col min="26" max="26" width="11.59765625" style="22" customWidth="1"/>
    <col min="27" max="27" width="14.6640625" style="22" bestFit="1" customWidth="1"/>
    <col min="28" max="28" width="12.3984375" style="23" customWidth="1"/>
    <col min="29" max="29" width="13.59765625" style="138" bestFit="1" customWidth="1"/>
    <col min="30" max="30" width="9.46484375" style="149" customWidth="1"/>
    <col min="31" max="31" width="16.86328125" style="22" customWidth="1"/>
    <col min="32" max="32" width="12.265625" style="22" customWidth="1"/>
    <col min="33" max="33" width="12.6640625" style="22" bestFit="1" customWidth="1"/>
    <col min="34" max="34" width="14.6640625" style="22" bestFit="1" customWidth="1"/>
    <col min="35" max="35" width="12.3984375" style="23" customWidth="1"/>
    <col min="36" max="36" width="13.59765625" style="138" bestFit="1" customWidth="1"/>
    <col min="37" max="37" width="9.86328125" style="149" customWidth="1"/>
    <col min="38" max="38" width="16.46484375" style="22" customWidth="1"/>
    <col min="39" max="39" width="12.1328125" style="22" customWidth="1"/>
    <col min="40" max="40" width="9.59765625" style="22" customWidth="1"/>
    <col min="41" max="41" width="14.6640625" style="22" bestFit="1" customWidth="1"/>
    <col min="42" max="42" width="10" style="23" customWidth="1"/>
    <col min="43" max="43" width="13.59765625" style="138" bestFit="1" customWidth="1"/>
    <col min="44" max="44" width="9.46484375" style="149" customWidth="1"/>
    <col min="45" max="45" width="16.1328125" style="22" customWidth="1"/>
    <col min="46" max="46" width="12" style="22" customWidth="1"/>
    <col min="47" max="47" width="11.59765625" style="22" customWidth="1"/>
    <col min="48" max="48" width="14.6640625" style="22" bestFit="1" customWidth="1"/>
    <col min="49" max="49" width="12.6640625" style="23" bestFit="1" customWidth="1"/>
    <col min="50" max="50" width="13.59765625" style="138" bestFit="1" customWidth="1"/>
    <col min="51" max="51" width="9.46484375" style="149" customWidth="1"/>
    <col min="52" max="52" width="16.86328125" style="22" hidden="1" customWidth="1"/>
    <col min="53" max="53" width="12.265625" style="22" hidden="1" customWidth="1"/>
    <col min="54" max="54" width="11.3984375" style="22" hidden="1" customWidth="1"/>
    <col min="55" max="55" width="12.86328125" style="22" hidden="1" customWidth="1"/>
    <col min="56" max="56" width="12.3984375" style="23" hidden="1" customWidth="1"/>
    <col min="57" max="57" width="11.86328125" style="138" hidden="1" customWidth="1"/>
    <col min="58" max="58" width="9.86328125" style="149" hidden="1" customWidth="1"/>
    <col min="59" max="59" width="16.46484375" style="22" hidden="1" customWidth="1"/>
    <col min="60" max="60" width="12.1328125" style="22" hidden="1" customWidth="1"/>
    <col min="61" max="61" width="9.59765625" style="22" hidden="1" customWidth="1"/>
    <col min="62" max="62" width="12.86328125" style="22" hidden="1" customWidth="1"/>
    <col min="63" max="63" width="10" style="23" hidden="1" customWidth="1"/>
    <col min="64" max="64" width="12.3984375" style="138" hidden="1" customWidth="1"/>
    <col min="65" max="65" width="9.46484375" style="149" hidden="1" customWidth="1"/>
    <col min="66" max="66" width="16.1328125" style="22" hidden="1" customWidth="1"/>
    <col min="67" max="67" width="12" style="22" hidden="1" customWidth="1"/>
    <col min="68" max="68" width="11.59765625" style="22" hidden="1" customWidth="1"/>
    <col min="69" max="69" width="11.73046875" style="22" hidden="1" customWidth="1"/>
    <col min="70" max="70" width="12.3984375" style="23" hidden="1" customWidth="1"/>
    <col min="71" max="71" width="12.3984375" style="138" hidden="1" customWidth="1"/>
    <col min="72" max="72" width="9.46484375" style="149" hidden="1" customWidth="1"/>
    <col min="73" max="73" width="14.3984375" style="22" customWidth="1"/>
    <col min="74" max="74" width="11.46484375" style="22" customWidth="1"/>
    <col min="75" max="75" width="10.3984375" style="22" customWidth="1"/>
    <col min="76" max="76" width="17.19921875" style="22" bestFit="1" customWidth="1"/>
    <col min="77" max="77" width="12.3984375" style="23" customWidth="1"/>
    <col min="78" max="78" width="17.19921875" style="22" bestFit="1" customWidth="1"/>
    <col min="79" max="79" width="10" style="25" customWidth="1"/>
    <col min="80" max="304" width="12.3984375" style="12"/>
    <col min="305" max="306" width="12.3984375" style="12" customWidth="1"/>
    <col min="307" max="307" width="23.3984375" style="12" bestFit="1" customWidth="1"/>
    <col min="308" max="308" width="12.86328125" style="12" bestFit="1" customWidth="1"/>
    <col min="309" max="311" width="12.3984375" style="12" customWidth="1"/>
    <col min="312" max="312" width="23.3984375" style="12" bestFit="1" customWidth="1"/>
    <col min="313" max="313" width="12.86328125" style="12" bestFit="1" customWidth="1"/>
    <col min="314" max="316" width="12.3984375" style="12" customWidth="1"/>
    <col min="317" max="317" width="23.46484375" style="12" bestFit="1" customWidth="1"/>
    <col min="318" max="318" width="12.86328125" style="12" bestFit="1" customWidth="1"/>
    <col min="319" max="321" width="12.3984375" style="12" customWidth="1"/>
    <col min="322" max="322" width="23.46484375" style="12" bestFit="1" customWidth="1"/>
    <col min="323" max="323" width="12.86328125" style="12" bestFit="1" customWidth="1"/>
    <col min="324" max="326" width="12.3984375" style="12" customWidth="1"/>
    <col min="327" max="327" width="18.59765625" style="12" customWidth="1"/>
    <col min="328" max="331" width="12.3984375" style="12" customWidth="1"/>
    <col min="332" max="333" width="16.1328125" style="12" customWidth="1"/>
    <col min="334" max="335" width="12.3984375" style="12" customWidth="1"/>
    <col min="336" max="560" width="12.3984375" style="12"/>
    <col min="561" max="562" width="12.3984375" style="12" customWidth="1"/>
    <col min="563" max="563" width="23.3984375" style="12" bestFit="1" customWidth="1"/>
    <col min="564" max="564" width="12.86328125" style="12" bestFit="1" customWidth="1"/>
    <col min="565" max="567" width="12.3984375" style="12" customWidth="1"/>
    <col min="568" max="568" width="23.3984375" style="12" bestFit="1" customWidth="1"/>
    <col min="569" max="569" width="12.86328125" style="12" bestFit="1" customWidth="1"/>
    <col min="570" max="572" width="12.3984375" style="12" customWidth="1"/>
    <col min="573" max="573" width="23.46484375" style="12" bestFit="1" customWidth="1"/>
    <col min="574" max="574" width="12.86328125" style="12" bestFit="1" customWidth="1"/>
    <col min="575" max="577" width="12.3984375" style="12" customWidth="1"/>
    <col min="578" max="578" width="23.46484375" style="12" bestFit="1" customWidth="1"/>
    <col min="579" max="579" width="12.86328125" style="12" bestFit="1" customWidth="1"/>
    <col min="580" max="582" width="12.3984375" style="12" customWidth="1"/>
    <col min="583" max="583" width="18.59765625" style="12" customWidth="1"/>
    <col min="584" max="587" width="12.3984375" style="12" customWidth="1"/>
    <col min="588" max="589" width="16.1328125" style="12" customWidth="1"/>
    <col min="590" max="591" width="12.3984375" style="12" customWidth="1"/>
    <col min="592" max="816" width="12.3984375" style="12"/>
    <col min="817" max="818" width="12.3984375" style="12" customWidth="1"/>
    <col min="819" max="819" width="23.3984375" style="12" bestFit="1" customWidth="1"/>
    <col min="820" max="820" width="12.86328125" style="12" bestFit="1" customWidth="1"/>
    <col min="821" max="823" width="12.3984375" style="12" customWidth="1"/>
    <col min="824" max="824" width="23.3984375" style="12" bestFit="1" customWidth="1"/>
    <col min="825" max="825" width="12.86328125" style="12" bestFit="1" customWidth="1"/>
    <col min="826" max="828" width="12.3984375" style="12" customWidth="1"/>
    <col min="829" max="829" width="23.46484375" style="12" bestFit="1" customWidth="1"/>
    <col min="830" max="830" width="12.86328125" style="12" bestFit="1" customWidth="1"/>
    <col min="831" max="833" width="12.3984375" style="12" customWidth="1"/>
    <col min="834" max="834" width="23.46484375" style="12" bestFit="1" customWidth="1"/>
    <col min="835" max="835" width="12.86328125" style="12" bestFit="1" customWidth="1"/>
    <col min="836" max="838" width="12.3984375" style="12" customWidth="1"/>
    <col min="839" max="839" width="18.59765625" style="12" customWidth="1"/>
    <col min="840" max="843" width="12.3984375" style="12" customWidth="1"/>
    <col min="844" max="845" width="16.1328125" style="12" customWidth="1"/>
    <col min="846" max="847" width="12.3984375" style="12" customWidth="1"/>
    <col min="848" max="1072" width="12.3984375" style="12"/>
    <col min="1073" max="1074" width="12.3984375" style="12" customWidth="1"/>
    <col min="1075" max="1075" width="23.3984375" style="12" bestFit="1" customWidth="1"/>
    <col min="1076" max="1076" width="12.86328125" style="12" bestFit="1" customWidth="1"/>
    <col min="1077" max="1079" width="12.3984375" style="12" customWidth="1"/>
    <col min="1080" max="1080" width="23.3984375" style="12" bestFit="1" customWidth="1"/>
    <col min="1081" max="1081" width="12.86328125" style="12" bestFit="1" customWidth="1"/>
    <col min="1082" max="1084" width="12.3984375" style="12" customWidth="1"/>
    <col min="1085" max="1085" width="23.46484375" style="12" bestFit="1" customWidth="1"/>
    <col min="1086" max="1086" width="12.86328125" style="12" bestFit="1" customWidth="1"/>
    <col min="1087" max="1089" width="12.3984375" style="12" customWidth="1"/>
    <col min="1090" max="1090" width="23.46484375" style="12" bestFit="1" customWidth="1"/>
    <col min="1091" max="1091" width="12.86328125" style="12" bestFit="1" customWidth="1"/>
    <col min="1092" max="1094" width="12.3984375" style="12" customWidth="1"/>
    <col min="1095" max="1095" width="18.59765625" style="12" customWidth="1"/>
    <col min="1096" max="1099" width="12.3984375" style="12" customWidth="1"/>
    <col min="1100" max="1101" width="16.1328125" style="12" customWidth="1"/>
    <col min="1102" max="1103" width="12.3984375" style="12" customWidth="1"/>
    <col min="1104" max="1328" width="12.3984375" style="12"/>
    <col min="1329" max="1330" width="12.3984375" style="12" customWidth="1"/>
    <col min="1331" max="1331" width="23.3984375" style="12" bestFit="1" customWidth="1"/>
    <col min="1332" max="1332" width="12.86328125" style="12" bestFit="1" customWidth="1"/>
    <col min="1333" max="1335" width="12.3984375" style="12" customWidth="1"/>
    <col min="1336" max="1336" width="23.3984375" style="12" bestFit="1" customWidth="1"/>
    <col min="1337" max="1337" width="12.86328125" style="12" bestFit="1" customWidth="1"/>
    <col min="1338" max="1340" width="12.3984375" style="12" customWidth="1"/>
    <col min="1341" max="1341" width="23.46484375" style="12" bestFit="1" customWidth="1"/>
    <col min="1342" max="1342" width="12.86328125" style="12" bestFit="1" customWidth="1"/>
    <col min="1343" max="1345" width="12.3984375" style="12" customWidth="1"/>
    <col min="1346" max="1346" width="23.46484375" style="12" bestFit="1" customWidth="1"/>
    <col min="1347" max="1347" width="12.86328125" style="12" bestFit="1" customWidth="1"/>
    <col min="1348" max="1350" width="12.3984375" style="12" customWidth="1"/>
    <col min="1351" max="1351" width="18.59765625" style="12" customWidth="1"/>
    <col min="1352" max="1355" width="12.3984375" style="12" customWidth="1"/>
    <col min="1356" max="1357" width="16.1328125" style="12" customWidth="1"/>
    <col min="1358" max="1359" width="12.3984375" style="12" customWidth="1"/>
    <col min="1360" max="1584" width="12.3984375" style="12"/>
    <col min="1585" max="1586" width="12.3984375" style="12" customWidth="1"/>
    <col min="1587" max="1587" width="23.3984375" style="12" bestFit="1" customWidth="1"/>
    <col min="1588" max="1588" width="12.86328125" style="12" bestFit="1" customWidth="1"/>
    <col min="1589" max="1591" width="12.3984375" style="12" customWidth="1"/>
    <col min="1592" max="1592" width="23.3984375" style="12" bestFit="1" customWidth="1"/>
    <col min="1593" max="1593" width="12.86328125" style="12" bestFit="1" customWidth="1"/>
    <col min="1594" max="1596" width="12.3984375" style="12" customWidth="1"/>
    <col min="1597" max="1597" width="23.46484375" style="12" bestFit="1" customWidth="1"/>
    <col min="1598" max="1598" width="12.86328125" style="12" bestFit="1" customWidth="1"/>
    <col min="1599" max="1601" width="12.3984375" style="12" customWidth="1"/>
    <col min="1602" max="1602" width="23.46484375" style="12" bestFit="1" customWidth="1"/>
    <col min="1603" max="1603" width="12.86328125" style="12" bestFit="1" customWidth="1"/>
    <col min="1604" max="1606" width="12.3984375" style="12" customWidth="1"/>
    <col min="1607" max="1607" width="18.59765625" style="12" customWidth="1"/>
    <col min="1608" max="1611" width="12.3984375" style="12" customWidth="1"/>
    <col min="1612" max="1613" width="16.1328125" style="12" customWidth="1"/>
    <col min="1614" max="1615" width="12.3984375" style="12" customWidth="1"/>
    <col min="1616" max="1840" width="12.3984375" style="12"/>
    <col min="1841" max="1842" width="12.3984375" style="12" customWidth="1"/>
    <col min="1843" max="1843" width="23.3984375" style="12" bestFit="1" customWidth="1"/>
    <col min="1844" max="1844" width="12.86328125" style="12" bestFit="1" customWidth="1"/>
    <col min="1845" max="1847" width="12.3984375" style="12" customWidth="1"/>
    <col min="1848" max="1848" width="23.3984375" style="12" bestFit="1" customWidth="1"/>
    <col min="1849" max="1849" width="12.86328125" style="12" bestFit="1" customWidth="1"/>
    <col min="1850" max="1852" width="12.3984375" style="12" customWidth="1"/>
    <col min="1853" max="1853" width="23.46484375" style="12" bestFit="1" customWidth="1"/>
    <col min="1854" max="1854" width="12.86328125" style="12" bestFit="1" customWidth="1"/>
    <col min="1855" max="1857" width="12.3984375" style="12" customWidth="1"/>
    <col min="1858" max="1858" width="23.46484375" style="12" bestFit="1" customWidth="1"/>
    <col min="1859" max="1859" width="12.86328125" style="12" bestFit="1" customWidth="1"/>
    <col min="1860" max="1862" width="12.3984375" style="12" customWidth="1"/>
    <col min="1863" max="1863" width="18.59765625" style="12" customWidth="1"/>
    <col min="1864" max="1867" width="12.3984375" style="12" customWidth="1"/>
    <col min="1868" max="1869" width="16.1328125" style="12" customWidth="1"/>
    <col min="1870" max="1871" width="12.3984375" style="12" customWidth="1"/>
    <col min="1872" max="2096" width="12.3984375" style="12"/>
    <col min="2097" max="2098" width="12.3984375" style="12" customWidth="1"/>
    <col min="2099" max="2099" width="23.3984375" style="12" bestFit="1" customWidth="1"/>
    <col min="2100" max="2100" width="12.86328125" style="12" bestFit="1" customWidth="1"/>
    <col min="2101" max="2103" width="12.3984375" style="12" customWidth="1"/>
    <col min="2104" max="2104" width="23.3984375" style="12" bestFit="1" customWidth="1"/>
    <col min="2105" max="2105" width="12.86328125" style="12" bestFit="1" customWidth="1"/>
    <col min="2106" max="2108" width="12.3984375" style="12" customWidth="1"/>
    <col min="2109" max="2109" width="23.46484375" style="12" bestFit="1" customWidth="1"/>
    <col min="2110" max="2110" width="12.86328125" style="12" bestFit="1" customWidth="1"/>
    <col min="2111" max="2113" width="12.3984375" style="12" customWidth="1"/>
    <col min="2114" max="2114" width="23.46484375" style="12" bestFit="1" customWidth="1"/>
    <col min="2115" max="2115" width="12.86328125" style="12" bestFit="1" customWidth="1"/>
    <col min="2116" max="2118" width="12.3984375" style="12" customWidth="1"/>
    <col min="2119" max="2119" width="18.59765625" style="12" customWidth="1"/>
    <col min="2120" max="2123" width="12.3984375" style="12" customWidth="1"/>
    <col min="2124" max="2125" width="16.1328125" style="12" customWidth="1"/>
    <col min="2126" max="2127" width="12.3984375" style="12" customWidth="1"/>
    <col min="2128" max="2352" width="12.3984375" style="12"/>
    <col min="2353" max="2354" width="12.3984375" style="12" customWidth="1"/>
    <col min="2355" max="2355" width="23.3984375" style="12" bestFit="1" customWidth="1"/>
    <col min="2356" max="2356" width="12.86328125" style="12" bestFit="1" customWidth="1"/>
    <col min="2357" max="2359" width="12.3984375" style="12" customWidth="1"/>
    <col min="2360" max="2360" width="23.3984375" style="12" bestFit="1" customWidth="1"/>
    <col min="2361" max="2361" width="12.86328125" style="12" bestFit="1" customWidth="1"/>
    <col min="2362" max="2364" width="12.3984375" style="12" customWidth="1"/>
    <col min="2365" max="2365" width="23.46484375" style="12" bestFit="1" customWidth="1"/>
    <col min="2366" max="2366" width="12.86328125" style="12" bestFit="1" customWidth="1"/>
    <col min="2367" max="2369" width="12.3984375" style="12" customWidth="1"/>
    <col min="2370" max="2370" width="23.46484375" style="12" bestFit="1" customWidth="1"/>
    <col min="2371" max="2371" width="12.86328125" style="12" bestFit="1" customWidth="1"/>
    <col min="2372" max="2374" width="12.3984375" style="12" customWidth="1"/>
    <col min="2375" max="2375" width="18.59765625" style="12" customWidth="1"/>
    <col min="2376" max="2379" width="12.3984375" style="12" customWidth="1"/>
    <col min="2380" max="2381" width="16.1328125" style="12" customWidth="1"/>
    <col min="2382" max="2383" width="12.3984375" style="12" customWidth="1"/>
    <col min="2384" max="2608" width="12.3984375" style="12"/>
    <col min="2609" max="2610" width="12.3984375" style="12" customWidth="1"/>
    <col min="2611" max="2611" width="23.3984375" style="12" bestFit="1" customWidth="1"/>
    <col min="2612" max="2612" width="12.86328125" style="12" bestFit="1" customWidth="1"/>
    <col min="2613" max="2615" width="12.3984375" style="12" customWidth="1"/>
    <col min="2616" max="2616" width="23.3984375" style="12" bestFit="1" customWidth="1"/>
    <col min="2617" max="2617" width="12.86328125" style="12" bestFit="1" customWidth="1"/>
    <col min="2618" max="2620" width="12.3984375" style="12" customWidth="1"/>
    <col min="2621" max="2621" width="23.46484375" style="12" bestFit="1" customWidth="1"/>
    <col min="2622" max="2622" width="12.86328125" style="12" bestFit="1" customWidth="1"/>
    <col min="2623" max="2625" width="12.3984375" style="12" customWidth="1"/>
    <col min="2626" max="2626" width="23.46484375" style="12" bestFit="1" customWidth="1"/>
    <col min="2627" max="2627" width="12.86328125" style="12" bestFit="1" customWidth="1"/>
    <col min="2628" max="2630" width="12.3984375" style="12" customWidth="1"/>
    <col min="2631" max="2631" width="18.59765625" style="12" customWidth="1"/>
    <col min="2632" max="2635" width="12.3984375" style="12" customWidth="1"/>
    <col min="2636" max="2637" width="16.1328125" style="12" customWidth="1"/>
    <col min="2638" max="2639" width="12.3984375" style="12" customWidth="1"/>
    <col min="2640" max="2864" width="12.3984375" style="12"/>
    <col min="2865" max="2866" width="12.3984375" style="12" customWidth="1"/>
    <col min="2867" max="2867" width="23.3984375" style="12" bestFit="1" customWidth="1"/>
    <col min="2868" max="2868" width="12.86328125" style="12" bestFit="1" customWidth="1"/>
    <col min="2869" max="2871" width="12.3984375" style="12" customWidth="1"/>
    <col min="2872" max="2872" width="23.3984375" style="12" bestFit="1" customWidth="1"/>
    <col min="2873" max="2873" width="12.86328125" style="12" bestFit="1" customWidth="1"/>
    <col min="2874" max="2876" width="12.3984375" style="12" customWidth="1"/>
    <col min="2877" max="2877" width="23.46484375" style="12" bestFit="1" customWidth="1"/>
    <col min="2878" max="2878" width="12.86328125" style="12" bestFit="1" customWidth="1"/>
    <col min="2879" max="2881" width="12.3984375" style="12" customWidth="1"/>
    <col min="2882" max="2882" width="23.46484375" style="12" bestFit="1" customWidth="1"/>
    <col min="2883" max="2883" width="12.86328125" style="12" bestFit="1" customWidth="1"/>
    <col min="2884" max="2886" width="12.3984375" style="12" customWidth="1"/>
    <col min="2887" max="2887" width="18.59765625" style="12" customWidth="1"/>
    <col min="2888" max="2891" width="12.3984375" style="12" customWidth="1"/>
    <col min="2892" max="2893" width="16.1328125" style="12" customWidth="1"/>
    <col min="2894" max="2895" width="12.3984375" style="12" customWidth="1"/>
    <col min="2896" max="3120" width="12.3984375" style="12"/>
    <col min="3121" max="3122" width="12.3984375" style="12" customWidth="1"/>
    <col min="3123" max="3123" width="23.3984375" style="12" bestFit="1" customWidth="1"/>
    <col min="3124" max="3124" width="12.86328125" style="12" bestFit="1" customWidth="1"/>
    <col min="3125" max="3127" width="12.3984375" style="12" customWidth="1"/>
    <col min="3128" max="3128" width="23.3984375" style="12" bestFit="1" customWidth="1"/>
    <col min="3129" max="3129" width="12.86328125" style="12" bestFit="1" customWidth="1"/>
    <col min="3130" max="3132" width="12.3984375" style="12" customWidth="1"/>
    <col min="3133" max="3133" width="23.46484375" style="12" bestFit="1" customWidth="1"/>
    <col min="3134" max="3134" width="12.86328125" style="12" bestFit="1" customWidth="1"/>
    <col min="3135" max="3137" width="12.3984375" style="12" customWidth="1"/>
    <col min="3138" max="3138" width="23.46484375" style="12" bestFit="1" customWidth="1"/>
    <col min="3139" max="3139" width="12.86328125" style="12" bestFit="1" customWidth="1"/>
    <col min="3140" max="3142" width="12.3984375" style="12" customWidth="1"/>
    <col min="3143" max="3143" width="18.59765625" style="12" customWidth="1"/>
    <col min="3144" max="3147" width="12.3984375" style="12" customWidth="1"/>
    <col min="3148" max="3149" width="16.1328125" style="12" customWidth="1"/>
    <col min="3150" max="3151" width="12.3984375" style="12" customWidth="1"/>
    <col min="3152" max="3376" width="12.3984375" style="12"/>
    <col min="3377" max="3378" width="12.3984375" style="12" customWidth="1"/>
    <col min="3379" max="3379" width="23.3984375" style="12" bestFit="1" customWidth="1"/>
    <col min="3380" max="3380" width="12.86328125" style="12" bestFit="1" customWidth="1"/>
    <col min="3381" max="3383" width="12.3984375" style="12" customWidth="1"/>
    <col min="3384" max="3384" width="23.3984375" style="12" bestFit="1" customWidth="1"/>
    <col min="3385" max="3385" width="12.86328125" style="12" bestFit="1" customWidth="1"/>
    <col min="3386" max="3388" width="12.3984375" style="12" customWidth="1"/>
    <col min="3389" max="3389" width="23.46484375" style="12" bestFit="1" customWidth="1"/>
    <col min="3390" max="3390" width="12.86328125" style="12" bestFit="1" customWidth="1"/>
    <col min="3391" max="3393" width="12.3984375" style="12" customWidth="1"/>
    <col min="3394" max="3394" width="23.46484375" style="12" bestFit="1" customWidth="1"/>
    <col min="3395" max="3395" width="12.86328125" style="12" bestFit="1" customWidth="1"/>
    <col min="3396" max="3398" width="12.3984375" style="12" customWidth="1"/>
    <col min="3399" max="3399" width="18.59765625" style="12" customWidth="1"/>
    <col min="3400" max="3403" width="12.3984375" style="12" customWidth="1"/>
    <col min="3404" max="3405" width="16.1328125" style="12" customWidth="1"/>
    <col min="3406" max="3407" width="12.3984375" style="12" customWidth="1"/>
    <col min="3408" max="3632" width="12.3984375" style="12"/>
    <col min="3633" max="3634" width="12.3984375" style="12" customWidth="1"/>
    <col min="3635" max="3635" width="23.3984375" style="12" bestFit="1" customWidth="1"/>
    <col min="3636" max="3636" width="12.86328125" style="12" bestFit="1" customWidth="1"/>
    <col min="3637" max="3639" width="12.3984375" style="12" customWidth="1"/>
    <col min="3640" max="3640" width="23.3984375" style="12" bestFit="1" customWidth="1"/>
    <col min="3641" max="3641" width="12.86328125" style="12" bestFit="1" customWidth="1"/>
    <col min="3642" max="3644" width="12.3984375" style="12" customWidth="1"/>
    <col min="3645" max="3645" width="23.46484375" style="12" bestFit="1" customWidth="1"/>
    <col min="3646" max="3646" width="12.86328125" style="12" bestFit="1" customWidth="1"/>
    <col min="3647" max="3649" width="12.3984375" style="12" customWidth="1"/>
    <col min="3650" max="3650" width="23.46484375" style="12" bestFit="1" customWidth="1"/>
    <col min="3651" max="3651" width="12.86328125" style="12" bestFit="1" customWidth="1"/>
    <col min="3652" max="3654" width="12.3984375" style="12" customWidth="1"/>
    <col min="3655" max="3655" width="18.59765625" style="12" customWidth="1"/>
    <col min="3656" max="3659" width="12.3984375" style="12" customWidth="1"/>
    <col min="3660" max="3661" width="16.1328125" style="12" customWidth="1"/>
    <col min="3662" max="3663" width="12.3984375" style="12" customWidth="1"/>
    <col min="3664" max="3888" width="12.3984375" style="12"/>
    <col min="3889" max="3890" width="12.3984375" style="12" customWidth="1"/>
    <col min="3891" max="3891" width="23.3984375" style="12" bestFit="1" customWidth="1"/>
    <col min="3892" max="3892" width="12.86328125" style="12" bestFit="1" customWidth="1"/>
    <col min="3893" max="3895" width="12.3984375" style="12" customWidth="1"/>
    <col min="3896" max="3896" width="23.3984375" style="12" bestFit="1" customWidth="1"/>
    <col min="3897" max="3897" width="12.86328125" style="12" bestFit="1" customWidth="1"/>
    <col min="3898" max="3900" width="12.3984375" style="12" customWidth="1"/>
    <col min="3901" max="3901" width="23.46484375" style="12" bestFit="1" customWidth="1"/>
    <col min="3902" max="3902" width="12.86328125" style="12" bestFit="1" customWidth="1"/>
    <col min="3903" max="3905" width="12.3984375" style="12" customWidth="1"/>
    <col min="3906" max="3906" width="23.46484375" style="12" bestFit="1" customWidth="1"/>
    <col min="3907" max="3907" width="12.86328125" style="12" bestFit="1" customWidth="1"/>
    <col min="3908" max="3910" width="12.3984375" style="12" customWidth="1"/>
    <col min="3911" max="3911" width="18.59765625" style="12" customWidth="1"/>
    <col min="3912" max="3915" width="12.3984375" style="12" customWidth="1"/>
    <col min="3916" max="3917" width="16.1328125" style="12" customWidth="1"/>
    <col min="3918" max="3919" width="12.3984375" style="12" customWidth="1"/>
    <col min="3920" max="4144" width="12.3984375" style="12"/>
    <col min="4145" max="4146" width="12.3984375" style="12" customWidth="1"/>
    <col min="4147" max="4147" width="23.3984375" style="12" bestFit="1" customWidth="1"/>
    <col min="4148" max="4148" width="12.86328125" style="12" bestFit="1" customWidth="1"/>
    <col min="4149" max="4151" width="12.3984375" style="12" customWidth="1"/>
    <col min="4152" max="4152" width="23.3984375" style="12" bestFit="1" customWidth="1"/>
    <col min="4153" max="4153" width="12.86328125" style="12" bestFit="1" customWidth="1"/>
    <col min="4154" max="4156" width="12.3984375" style="12" customWidth="1"/>
    <col min="4157" max="4157" width="23.46484375" style="12" bestFit="1" customWidth="1"/>
    <col min="4158" max="4158" width="12.86328125" style="12" bestFit="1" customWidth="1"/>
    <col min="4159" max="4161" width="12.3984375" style="12" customWidth="1"/>
    <col min="4162" max="4162" width="23.46484375" style="12" bestFit="1" customWidth="1"/>
    <col min="4163" max="4163" width="12.86328125" style="12" bestFit="1" customWidth="1"/>
    <col min="4164" max="4166" width="12.3984375" style="12" customWidth="1"/>
    <col min="4167" max="4167" width="18.59765625" style="12" customWidth="1"/>
    <col min="4168" max="4171" width="12.3984375" style="12" customWidth="1"/>
    <col min="4172" max="4173" width="16.1328125" style="12" customWidth="1"/>
    <col min="4174" max="4175" width="12.3984375" style="12" customWidth="1"/>
    <col min="4176" max="4400" width="12.3984375" style="12"/>
    <col min="4401" max="4402" width="12.3984375" style="12" customWidth="1"/>
    <col min="4403" max="4403" width="23.3984375" style="12" bestFit="1" customWidth="1"/>
    <col min="4404" max="4404" width="12.86328125" style="12" bestFit="1" customWidth="1"/>
    <col min="4405" max="4407" width="12.3984375" style="12" customWidth="1"/>
    <col min="4408" max="4408" width="23.3984375" style="12" bestFit="1" customWidth="1"/>
    <col min="4409" max="4409" width="12.86328125" style="12" bestFit="1" customWidth="1"/>
    <col min="4410" max="4412" width="12.3984375" style="12" customWidth="1"/>
    <col min="4413" max="4413" width="23.46484375" style="12" bestFit="1" customWidth="1"/>
    <col min="4414" max="4414" width="12.86328125" style="12" bestFit="1" customWidth="1"/>
    <col min="4415" max="4417" width="12.3984375" style="12" customWidth="1"/>
    <col min="4418" max="4418" width="23.46484375" style="12" bestFit="1" customWidth="1"/>
    <col min="4419" max="4419" width="12.86328125" style="12" bestFit="1" customWidth="1"/>
    <col min="4420" max="4422" width="12.3984375" style="12" customWidth="1"/>
    <col min="4423" max="4423" width="18.59765625" style="12" customWidth="1"/>
    <col min="4424" max="4427" width="12.3984375" style="12" customWidth="1"/>
    <col min="4428" max="4429" width="16.1328125" style="12" customWidth="1"/>
    <col min="4430" max="4431" width="12.3984375" style="12" customWidth="1"/>
    <col min="4432" max="4656" width="12.3984375" style="12"/>
    <col min="4657" max="4658" width="12.3984375" style="12" customWidth="1"/>
    <col min="4659" max="4659" width="23.3984375" style="12" bestFit="1" customWidth="1"/>
    <col min="4660" max="4660" width="12.86328125" style="12" bestFit="1" customWidth="1"/>
    <col min="4661" max="4663" width="12.3984375" style="12" customWidth="1"/>
    <col min="4664" max="4664" width="23.3984375" style="12" bestFit="1" customWidth="1"/>
    <col min="4665" max="4665" width="12.86328125" style="12" bestFit="1" customWidth="1"/>
    <col min="4666" max="4668" width="12.3984375" style="12" customWidth="1"/>
    <col min="4669" max="4669" width="23.46484375" style="12" bestFit="1" customWidth="1"/>
    <col min="4670" max="4670" width="12.86328125" style="12" bestFit="1" customWidth="1"/>
    <col min="4671" max="4673" width="12.3984375" style="12" customWidth="1"/>
    <col min="4674" max="4674" width="23.46484375" style="12" bestFit="1" customWidth="1"/>
    <col min="4675" max="4675" width="12.86328125" style="12" bestFit="1" customWidth="1"/>
    <col min="4676" max="4678" width="12.3984375" style="12" customWidth="1"/>
    <col min="4679" max="4679" width="18.59765625" style="12" customWidth="1"/>
    <col min="4680" max="4683" width="12.3984375" style="12" customWidth="1"/>
    <col min="4684" max="4685" width="16.1328125" style="12" customWidth="1"/>
    <col min="4686" max="4687" width="12.3984375" style="12" customWidth="1"/>
    <col min="4688" max="4912" width="12.3984375" style="12"/>
    <col min="4913" max="4914" width="12.3984375" style="12" customWidth="1"/>
    <col min="4915" max="4915" width="23.3984375" style="12" bestFit="1" customWidth="1"/>
    <col min="4916" max="4916" width="12.86328125" style="12" bestFit="1" customWidth="1"/>
    <col min="4917" max="4919" width="12.3984375" style="12" customWidth="1"/>
    <col min="4920" max="4920" width="23.3984375" style="12" bestFit="1" customWidth="1"/>
    <col min="4921" max="4921" width="12.86328125" style="12" bestFit="1" customWidth="1"/>
    <col min="4922" max="4924" width="12.3984375" style="12" customWidth="1"/>
    <col min="4925" max="4925" width="23.46484375" style="12" bestFit="1" customWidth="1"/>
    <col min="4926" max="4926" width="12.86328125" style="12" bestFit="1" customWidth="1"/>
    <col min="4927" max="4929" width="12.3984375" style="12" customWidth="1"/>
    <col min="4930" max="4930" width="23.46484375" style="12" bestFit="1" customWidth="1"/>
    <col min="4931" max="4931" width="12.86328125" style="12" bestFit="1" customWidth="1"/>
    <col min="4932" max="4934" width="12.3984375" style="12" customWidth="1"/>
    <col min="4935" max="4935" width="18.59765625" style="12" customWidth="1"/>
    <col min="4936" max="4939" width="12.3984375" style="12" customWidth="1"/>
    <col min="4940" max="4941" width="16.1328125" style="12" customWidth="1"/>
    <col min="4942" max="4943" width="12.3984375" style="12" customWidth="1"/>
    <col min="4944" max="5168" width="12.3984375" style="12"/>
    <col min="5169" max="5170" width="12.3984375" style="12" customWidth="1"/>
    <col min="5171" max="5171" width="23.3984375" style="12" bestFit="1" customWidth="1"/>
    <col min="5172" max="5172" width="12.86328125" style="12" bestFit="1" customWidth="1"/>
    <col min="5173" max="5175" width="12.3984375" style="12" customWidth="1"/>
    <col min="5176" max="5176" width="23.3984375" style="12" bestFit="1" customWidth="1"/>
    <col min="5177" max="5177" width="12.86328125" style="12" bestFit="1" customWidth="1"/>
    <col min="5178" max="5180" width="12.3984375" style="12" customWidth="1"/>
    <col min="5181" max="5181" width="23.46484375" style="12" bestFit="1" customWidth="1"/>
    <col min="5182" max="5182" width="12.86328125" style="12" bestFit="1" customWidth="1"/>
    <col min="5183" max="5185" width="12.3984375" style="12" customWidth="1"/>
    <col min="5186" max="5186" width="23.46484375" style="12" bestFit="1" customWidth="1"/>
    <col min="5187" max="5187" width="12.86328125" style="12" bestFit="1" customWidth="1"/>
    <col min="5188" max="5190" width="12.3984375" style="12" customWidth="1"/>
    <col min="5191" max="5191" width="18.59765625" style="12" customWidth="1"/>
    <col min="5192" max="5195" width="12.3984375" style="12" customWidth="1"/>
    <col min="5196" max="5197" width="16.1328125" style="12" customWidth="1"/>
    <col min="5198" max="5199" width="12.3984375" style="12" customWidth="1"/>
    <col min="5200" max="5424" width="12.3984375" style="12"/>
    <col min="5425" max="5426" width="12.3984375" style="12" customWidth="1"/>
    <col min="5427" max="5427" width="23.3984375" style="12" bestFit="1" customWidth="1"/>
    <col min="5428" max="5428" width="12.86328125" style="12" bestFit="1" customWidth="1"/>
    <col min="5429" max="5431" width="12.3984375" style="12" customWidth="1"/>
    <col min="5432" max="5432" width="23.3984375" style="12" bestFit="1" customWidth="1"/>
    <col min="5433" max="5433" width="12.86328125" style="12" bestFit="1" customWidth="1"/>
    <col min="5434" max="5436" width="12.3984375" style="12" customWidth="1"/>
    <col min="5437" max="5437" width="23.46484375" style="12" bestFit="1" customWidth="1"/>
    <col min="5438" max="5438" width="12.86328125" style="12" bestFit="1" customWidth="1"/>
    <col min="5439" max="5441" width="12.3984375" style="12" customWidth="1"/>
    <col min="5442" max="5442" width="23.46484375" style="12" bestFit="1" customWidth="1"/>
    <col min="5443" max="5443" width="12.86328125" style="12" bestFit="1" customWidth="1"/>
    <col min="5444" max="5446" width="12.3984375" style="12" customWidth="1"/>
    <col min="5447" max="5447" width="18.59765625" style="12" customWidth="1"/>
    <col min="5448" max="5451" width="12.3984375" style="12" customWidth="1"/>
    <col min="5452" max="5453" width="16.1328125" style="12" customWidth="1"/>
    <col min="5454" max="5455" width="12.3984375" style="12" customWidth="1"/>
    <col min="5456" max="5680" width="12.3984375" style="12"/>
    <col min="5681" max="5682" width="12.3984375" style="12" customWidth="1"/>
    <col min="5683" max="5683" width="23.3984375" style="12" bestFit="1" customWidth="1"/>
    <col min="5684" max="5684" width="12.86328125" style="12" bestFit="1" customWidth="1"/>
    <col min="5685" max="5687" width="12.3984375" style="12" customWidth="1"/>
    <col min="5688" max="5688" width="23.3984375" style="12" bestFit="1" customWidth="1"/>
    <col min="5689" max="5689" width="12.86328125" style="12" bestFit="1" customWidth="1"/>
    <col min="5690" max="5692" width="12.3984375" style="12" customWidth="1"/>
    <col min="5693" max="5693" width="23.46484375" style="12" bestFit="1" customWidth="1"/>
    <col min="5694" max="5694" width="12.86328125" style="12" bestFit="1" customWidth="1"/>
    <col min="5695" max="5697" width="12.3984375" style="12" customWidth="1"/>
    <col min="5698" max="5698" width="23.46484375" style="12" bestFit="1" customWidth="1"/>
    <col min="5699" max="5699" width="12.86328125" style="12" bestFit="1" customWidth="1"/>
    <col min="5700" max="5702" width="12.3984375" style="12" customWidth="1"/>
    <col min="5703" max="5703" width="18.59765625" style="12" customWidth="1"/>
    <col min="5704" max="5707" width="12.3984375" style="12" customWidth="1"/>
    <col min="5708" max="5709" width="16.1328125" style="12" customWidth="1"/>
    <col min="5710" max="5711" width="12.3984375" style="12" customWidth="1"/>
    <col min="5712" max="5936" width="12.3984375" style="12"/>
    <col min="5937" max="5938" width="12.3984375" style="12" customWidth="1"/>
    <col min="5939" max="5939" width="23.3984375" style="12" bestFit="1" customWidth="1"/>
    <col min="5940" max="5940" width="12.86328125" style="12" bestFit="1" customWidth="1"/>
    <col min="5941" max="5943" width="12.3984375" style="12" customWidth="1"/>
    <col min="5944" max="5944" width="23.3984375" style="12" bestFit="1" customWidth="1"/>
    <col min="5945" max="5945" width="12.86328125" style="12" bestFit="1" customWidth="1"/>
    <col min="5946" max="5948" width="12.3984375" style="12" customWidth="1"/>
    <col min="5949" max="5949" width="23.46484375" style="12" bestFit="1" customWidth="1"/>
    <col min="5950" max="5950" width="12.86328125" style="12" bestFit="1" customWidth="1"/>
    <col min="5951" max="5953" width="12.3984375" style="12" customWidth="1"/>
    <col min="5954" max="5954" width="23.46484375" style="12" bestFit="1" customWidth="1"/>
    <col min="5955" max="5955" width="12.86328125" style="12" bestFit="1" customWidth="1"/>
    <col min="5956" max="5958" width="12.3984375" style="12" customWidth="1"/>
    <col min="5959" max="5959" width="18.59765625" style="12" customWidth="1"/>
    <col min="5960" max="5963" width="12.3984375" style="12" customWidth="1"/>
    <col min="5964" max="5965" width="16.1328125" style="12" customWidth="1"/>
    <col min="5966" max="5967" width="12.3984375" style="12" customWidth="1"/>
    <col min="5968" max="6192" width="12.3984375" style="12"/>
    <col min="6193" max="6194" width="12.3984375" style="12" customWidth="1"/>
    <col min="6195" max="6195" width="23.3984375" style="12" bestFit="1" customWidth="1"/>
    <col min="6196" max="6196" width="12.86328125" style="12" bestFit="1" customWidth="1"/>
    <col min="6197" max="6199" width="12.3984375" style="12" customWidth="1"/>
    <col min="6200" max="6200" width="23.3984375" style="12" bestFit="1" customWidth="1"/>
    <col min="6201" max="6201" width="12.86328125" style="12" bestFit="1" customWidth="1"/>
    <col min="6202" max="6204" width="12.3984375" style="12" customWidth="1"/>
    <col min="6205" max="6205" width="23.46484375" style="12" bestFit="1" customWidth="1"/>
    <col min="6206" max="6206" width="12.86328125" style="12" bestFit="1" customWidth="1"/>
    <col min="6207" max="6209" width="12.3984375" style="12" customWidth="1"/>
    <col min="6210" max="6210" width="23.46484375" style="12" bestFit="1" customWidth="1"/>
    <col min="6211" max="6211" width="12.86328125" style="12" bestFit="1" customWidth="1"/>
    <col min="6212" max="6214" width="12.3984375" style="12" customWidth="1"/>
    <col min="6215" max="6215" width="18.59765625" style="12" customWidth="1"/>
    <col min="6216" max="6219" width="12.3984375" style="12" customWidth="1"/>
    <col min="6220" max="6221" width="16.1328125" style="12" customWidth="1"/>
    <col min="6222" max="6223" width="12.3984375" style="12" customWidth="1"/>
    <col min="6224" max="6448" width="12.3984375" style="12"/>
    <col min="6449" max="6450" width="12.3984375" style="12" customWidth="1"/>
    <col min="6451" max="6451" width="23.3984375" style="12" bestFit="1" customWidth="1"/>
    <col min="6452" max="6452" width="12.86328125" style="12" bestFit="1" customWidth="1"/>
    <col min="6453" max="6455" width="12.3984375" style="12" customWidth="1"/>
    <col min="6456" max="6456" width="23.3984375" style="12" bestFit="1" customWidth="1"/>
    <col min="6457" max="6457" width="12.86328125" style="12" bestFit="1" customWidth="1"/>
    <col min="6458" max="6460" width="12.3984375" style="12" customWidth="1"/>
    <col min="6461" max="6461" width="23.46484375" style="12" bestFit="1" customWidth="1"/>
    <col min="6462" max="6462" width="12.86328125" style="12" bestFit="1" customWidth="1"/>
    <col min="6463" max="6465" width="12.3984375" style="12" customWidth="1"/>
    <col min="6466" max="6466" width="23.46484375" style="12" bestFit="1" customWidth="1"/>
    <col min="6467" max="6467" width="12.86328125" style="12" bestFit="1" customWidth="1"/>
    <col min="6468" max="6470" width="12.3984375" style="12" customWidth="1"/>
    <col min="6471" max="6471" width="18.59765625" style="12" customWidth="1"/>
    <col min="6472" max="6475" width="12.3984375" style="12" customWidth="1"/>
    <col min="6476" max="6477" width="16.1328125" style="12" customWidth="1"/>
    <col min="6478" max="6479" width="12.3984375" style="12" customWidth="1"/>
    <col min="6480" max="6704" width="12.3984375" style="12"/>
    <col min="6705" max="6706" width="12.3984375" style="12" customWidth="1"/>
    <col min="6707" max="6707" width="23.3984375" style="12" bestFit="1" customWidth="1"/>
    <col min="6708" max="6708" width="12.86328125" style="12" bestFit="1" customWidth="1"/>
    <col min="6709" max="6711" width="12.3984375" style="12" customWidth="1"/>
    <col min="6712" max="6712" width="23.3984375" style="12" bestFit="1" customWidth="1"/>
    <col min="6713" max="6713" width="12.86328125" style="12" bestFit="1" customWidth="1"/>
    <col min="6714" max="6716" width="12.3984375" style="12" customWidth="1"/>
    <col min="6717" max="6717" width="23.46484375" style="12" bestFit="1" customWidth="1"/>
    <col min="6718" max="6718" width="12.86328125" style="12" bestFit="1" customWidth="1"/>
    <col min="6719" max="6721" width="12.3984375" style="12" customWidth="1"/>
    <col min="6722" max="6722" width="23.46484375" style="12" bestFit="1" customWidth="1"/>
    <col min="6723" max="6723" width="12.86328125" style="12" bestFit="1" customWidth="1"/>
    <col min="6724" max="6726" width="12.3984375" style="12" customWidth="1"/>
    <col min="6727" max="6727" width="18.59765625" style="12" customWidth="1"/>
    <col min="6728" max="6731" width="12.3984375" style="12" customWidth="1"/>
    <col min="6732" max="6733" width="16.1328125" style="12" customWidth="1"/>
    <col min="6734" max="6735" width="12.3984375" style="12" customWidth="1"/>
    <col min="6736" max="6960" width="12.3984375" style="12"/>
    <col min="6961" max="6962" width="12.3984375" style="12" customWidth="1"/>
    <col min="6963" max="6963" width="23.3984375" style="12" bestFit="1" customWidth="1"/>
    <col min="6964" max="6964" width="12.86328125" style="12" bestFit="1" customWidth="1"/>
    <col min="6965" max="6967" width="12.3984375" style="12" customWidth="1"/>
    <col min="6968" max="6968" width="23.3984375" style="12" bestFit="1" customWidth="1"/>
    <col min="6969" max="6969" width="12.86328125" style="12" bestFit="1" customWidth="1"/>
    <col min="6970" max="6972" width="12.3984375" style="12" customWidth="1"/>
    <col min="6973" max="6973" width="23.46484375" style="12" bestFit="1" customWidth="1"/>
    <col min="6974" max="6974" width="12.86328125" style="12" bestFit="1" customWidth="1"/>
    <col min="6975" max="6977" width="12.3984375" style="12" customWidth="1"/>
    <col min="6978" max="6978" width="23.46484375" style="12" bestFit="1" customWidth="1"/>
    <col min="6979" max="6979" width="12.86328125" style="12" bestFit="1" customWidth="1"/>
    <col min="6980" max="6982" width="12.3984375" style="12" customWidth="1"/>
    <col min="6983" max="6983" width="18.59765625" style="12" customWidth="1"/>
    <col min="6984" max="6987" width="12.3984375" style="12" customWidth="1"/>
    <col min="6988" max="6989" width="16.1328125" style="12" customWidth="1"/>
    <col min="6990" max="6991" width="12.3984375" style="12" customWidth="1"/>
    <col min="6992" max="7216" width="12.3984375" style="12"/>
    <col min="7217" max="7218" width="12.3984375" style="12" customWidth="1"/>
    <col min="7219" max="7219" width="23.3984375" style="12" bestFit="1" customWidth="1"/>
    <col min="7220" max="7220" width="12.86328125" style="12" bestFit="1" customWidth="1"/>
    <col min="7221" max="7223" width="12.3984375" style="12" customWidth="1"/>
    <col min="7224" max="7224" width="23.3984375" style="12" bestFit="1" customWidth="1"/>
    <col min="7225" max="7225" width="12.86328125" style="12" bestFit="1" customWidth="1"/>
    <col min="7226" max="7228" width="12.3984375" style="12" customWidth="1"/>
    <col min="7229" max="7229" width="23.46484375" style="12" bestFit="1" customWidth="1"/>
    <col min="7230" max="7230" width="12.86328125" style="12" bestFit="1" customWidth="1"/>
    <col min="7231" max="7233" width="12.3984375" style="12" customWidth="1"/>
    <col min="7234" max="7234" width="23.46484375" style="12" bestFit="1" customWidth="1"/>
    <col min="7235" max="7235" width="12.86328125" style="12" bestFit="1" customWidth="1"/>
    <col min="7236" max="7238" width="12.3984375" style="12" customWidth="1"/>
    <col min="7239" max="7239" width="18.59765625" style="12" customWidth="1"/>
    <col min="7240" max="7243" width="12.3984375" style="12" customWidth="1"/>
    <col min="7244" max="7245" width="16.1328125" style="12" customWidth="1"/>
    <col min="7246" max="7247" width="12.3984375" style="12" customWidth="1"/>
    <col min="7248" max="7472" width="12.3984375" style="12"/>
    <col min="7473" max="7474" width="12.3984375" style="12" customWidth="1"/>
    <col min="7475" max="7475" width="23.3984375" style="12" bestFit="1" customWidth="1"/>
    <col min="7476" max="7476" width="12.86328125" style="12" bestFit="1" customWidth="1"/>
    <col min="7477" max="7479" width="12.3984375" style="12" customWidth="1"/>
    <col min="7480" max="7480" width="23.3984375" style="12" bestFit="1" customWidth="1"/>
    <col min="7481" max="7481" width="12.86328125" style="12" bestFit="1" customWidth="1"/>
    <col min="7482" max="7484" width="12.3984375" style="12" customWidth="1"/>
    <col min="7485" max="7485" width="23.46484375" style="12" bestFit="1" customWidth="1"/>
    <col min="7486" max="7486" width="12.86328125" style="12" bestFit="1" customWidth="1"/>
    <col min="7487" max="7489" width="12.3984375" style="12" customWidth="1"/>
    <col min="7490" max="7490" width="23.46484375" style="12" bestFit="1" customWidth="1"/>
    <col min="7491" max="7491" width="12.86328125" style="12" bestFit="1" customWidth="1"/>
    <col min="7492" max="7494" width="12.3984375" style="12" customWidth="1"/>
    <col min="7495" max="7495" width="18.59765625" style="12" customWidth="1"/>
    <col min="7496" max="7499" width="12.3984375" style="12" customWidth="1"/>
    <col min="7500" max="7501" width="16.1328125" style="12" customWidth="1"/>
    <col min="7502" max="7503" width="12.3984375" style="12" customWidth="1"/>
    <col min="7504" max="7728" width="12.3984375" style="12"/>
    <col min="7729" max="7730" width="12.3984375" style="12" customWidth="1"/>
    <col min="7731" max="7731" width="23.3984375" style="12" bestFit="1" customWidth="1"/>
    <col min="7732" max="7732" width="12.86328125" style="12" bestFit="1" customWidth="1"/>
    <col min="7733" max="7735" width="12.3984375" style="12" customWidth="1"/>
    <col min="7736" max="7736" width="23.3984375" style="12" bestFit="1" customWidth="1"/>
    <col min="7737" max="7737" width="12.86328125" style="12" bestFit="1" customWidth="1"/>
    <col min="7738" max="7740" width="12.3984375" style="12" customWidth="1"/>
    <col min="7741" max="7741" width="23.46484375" style="12" bestFit="1" customWidth="1"/>
    <col min="7742" max="7742" width="12.86328125" style="12" bestFit="1" customWidth="1"/>
    <col min="7743" max="7745" width="12.3984375" style="12" customWidth="1"/>
    <col min="7746" max="7746" width="23.46484375" style="12" bestFit="1" customWidth="1"/>
    <col min="7747" max="7747" width="12.86328125" style="12" bestFit="1" customWidth="1"/>
    <col min="7748" max="7750" width="12.3984375" style="12" customWidth="1"/>
    <col min="7751" max="7751" width="18.59765625" style="12" customWidth="1"/>
    <col min="7752" max="7755" width="12.3984375" style="12" customWidth="1"/>
    <col min="7756" max="7757" width="16.1328125" style="12" customWidth="1"/>
    <col min="7758" max="7759" width="12.3984375" style="12" customWidth="1"/>
    <col min="7760" max="7984" width="12.3984375" style="12"/>
    <col min="7985" max="7986" width="12.3984375" style="12" customWidth="1"/>
    <col min="7987" max="7987" width="23.3984375" style="12" bestFit="1" customWidth="1"/>
    <col min="7988" max="7988" width="12.86328125" style="12" bestFit="1" customWidth="1"/>
    <col min="7989" max="7991" width="12.3984375" style="12" customWidth="1"/>
    <col min="7992" max="7992" width="23.3984375" style="12" bestFit="1" customWidth="1"/>
    <col min="7993" max="7993" width="12.86328125" style="12" bestFit="1" customWidth="1"/>
    <col min="7994" max="7996" width="12.3984375" style="12" customWidth="1"/>
    <col min="7997" max="7997" width="23.46484375" style="12" bestFit="1" customWidth="1"/>
    <col min="7998" max="7998" width="12.86328125" style="12" bestFit="1" customWidth="1"/>
    <col min="7999" max="8001" width="12.3984375" style="12" customWidth="1"/>
    <col min="8002" max="8002" width="23.46484375" style="12" bestFit="1" customWidth="1"/>
    <col min="8003" max="8003" width="12.86328125" style="12" bestFit="1" customWidth="1"/>
    <col min="8004" max="8006" width="12.3984375" style="12" customWidth="1"/>
    <col min="8007" max="8007" width="18.59765625" style="12" customWidth="1"/>
    <col min="8008" max="8011" width="12.3984375" style="12" customWidth="1"/>
    <col min="8012" max="8013" width="16.1328125" style="12" customWidth="1"/>
    <col min="8014" max="8015" width="12.3984375" style="12" customWidth="1"/>
    <col min="8016" max="8240" width="12.3984375" style="12"/>
    <col min="8241" max="8242" width="12.3984375" style="12" customWidth="1"/>
    <col min="8243" max="8243" width="23.3984375" style="12" bestFit="1" customWidth="1"/>
    <col min="8244" max="8244" width="12.86328125" style="12" bestFit="1" customWidth="1"/>
    <col min="8245" max="8247" width="12.3984375" style="12" customWidth="1"/>
    <col min="8248" max="8248" width="23.3984375" style="12" bestFit="1" customWidth="1"/>
    <col min="8249" max="8249" width="12.86328125" style="12" bestFit="1" customWidth="1"/>
    <col min="8250" max="8252" width="12.3984375" style="12" customWidth="1"/>
    <col min="8253" max="8253" width="23.46484375" style="12" bestFit="1" customWidth="1"/>
    <col min="8254" max="8254" width="12.86328125" style="12" bestFit="1" customWidth="1"/>
    <col min="8255" max="8257" width="12.3984375" style="12" customWidth="1"/>
    <col min="8258" max="8258" width="23.46484375" style="12" bestFit="1" customWidth="1"/>
    <col min="8259" max="8259" width="12.86328125" style="12" bestFit="1" customWidth="1"/>
    <col min="8260" max="8262" width="12.3984375" style="12" customWidth="1"/>
    <col min="8263" max="8263" width="18.59765625" style="12" customWidth="1"/>
    <col min="8264" max="8267" width="12.3984375" style="12" customWidth="1"/>
    <col min="8268" max="8269" width="16.1328125" style="12" customWidth="1"/>
    <col min="8270" max="8271" width="12.3984375" style="12" customWidth="1"/>
    <col min="8272" max="8496" width="12.3984375" style="12"/>
    <col min="8497" max="8498" width="12.3984375" style="12" customWidth="1"/>
    <col min="8499" max="8499" width="23.3984375" style="12" bestFit="1" customWidth="1"/>
    <col min="8500" max="8500" width="12.86328125" style="12" bestFit="1" customWidth="1"/>
    <col min="8501" max="8503" width="12.3984375" style="12" customWidth="1"/>
    <col min="8504" max="8504" width="23.3984375" style="12" bestFit="1" customWidth="1"/>
    <col min="8505" max="8505" width="12.86328125" style="12" bestFit="1" customWidth="1"/>
    <col min="8506" max="8508" width="12.3984375" style="12" customWidth="1"/>
    <col min="8509" max="8509" width="23.46484375" style="12" bestFit="1" customWidth="1"/>
    <col min="8510" max="8510" width="12.86328125" style="12" bestFit="1" customWidth="1"/>
    <col min="8511" max="8513" width="12.3984375" style="12" customWidth="1"/>
    <col min="8514" max="8514" width="23.46484375" style="12" bestFit="1" customWidth="1"/>
    <col min="8515" max="8515" width="12.86328125" style="12" bestFit="1" customWidth="1"/>
    <col min="8516" max="8518" width="12.3984375" style="12" customWidth="1"/>
    <col min="8519" max="8519" width="18.59765625" style="12" customWidth="1"/>
    <col min="8520" max="8523" width="12.3984375" style="12" customWidth="1"/>
    <col min="8524" max="8525" width="16.1328125" style="12" customWidth="1"/>
    <col min="8526" max="8527" width="12.3984375" style="12" customWidth="1"/>
    <col min="8528" max="8752" width="12.3984375" style="12"/>
    <col min="8753" max="8754" width="12.3984375" style="12" customWidth="1"/>
    <col min="8755" max="8755" width="23.3984375" style="12" bestFit="1" customWidth="1"/>
    <col min="8756" max="8756" width="12.86328125" style="12" bestFit="1" customWidth="1"/>
    <col min="8757" max="8759" width="12.3984375" style="12" customWidth="1"/>
    <col min="8760" max="8760" width="23.3984375" style="12" bestFit="1" customWidth="1"/>
    <col min="8761" max="8761" width="12.86328125" style="12" bestFit="1" customWidth="1"/>
    <col min="8762" max="8764" width="12.3984375" style="12" customWidth="1"/>
    <col min="8765" max="8765" width="23.46484375" style="12" bestFit="1" customWidth="1"/>
    <col min="8766" max="8766" width="12.86328125" style="12" bestFit="1" customWidth="1"/>
    <col min="8767" max="8769" width="12.3984375" style="12" customWidth="1"/>
    <col min="8770" max="8770" width="23.46484375" style="12" bestFit="1" customWidth="1"/>
    <col min="8771" max="8771" width="12.86328125" style="12" bestFit="1" customWidth="1"/>
    <col min="8772" max="8774" width="12.3984375" style="12" customWidth="1"/>
    <col min="8775" max="8775" width="18.59765625" style="12" customWidth="1"/>
    <col min="8776" max="8779" width="12.3984375" style="12" customWidth="1"/>
    <col min="8780" max="8781" width="16.1328125" style="12" customWidth="1"/>
    <col min="8782" max="8783" width="12.3984375" style="12" customWidth="1"/>
    <col min="8784" max="9008" width="12.3984375" style="12"/>
    <col min="9009" max="9010" width="12.3984375" style="12" customWidth="1"/>
    <col min="9011" max="9011" width="23.3984375" style="12" bestFit="1" customWidth="1"/>
    <col min="9012" max="9012" width="12.86328125" style="12" bestFit="1" customWidth="1"/>
    <col min="9013" max="9015" width="12.3984375" style="12" customWidth="1"/>
    <col min="9016" max="9016" width="23.3984375" style="12" bestFit="1" customWidth="1"/>
    <col min="9017" max="9017" width="12.86328125" style="12" bestFit="1" customWidth="1"/>
    <col min="9018" max="9020" width="12.3984375" style="12" customWidth="1"/>
    <col min="9021" max="9021" width="23.46484375" style="12" bestFit="1" customWidth="1"/>
    <col min="9022" max="9022" width="12.86328125" style="12" bestFit="1" customWidth="1"/>
    <col min="9023" max="9025" width="12.3984375" style="12" customWidth="1"/>
    <col min="9026" max="9026" width="23.46484375" style="12" bestFit="1" customWidth="1"/>
    <col min="9027" max="9027" width="12.86328125" style="12" bestFit="1" customWidth="1"/>
    <col min="9028" max="9030" width="12.3984375" style="12" customWidth="1"/>
    <col min="9031" max="9031" width="18.59765625" style="12" customWidth="1"/>
    <col min="9032" max="9035" width="12.3984375" style="12" customWidth="1"/>
    <col min="9036" max="9037" width="16.1328125" style="12" customWidth="1"/>
    <col min="9038" max="9039" width="12.3984375" style="12" customWidth="1"/>
    <col min="9040" max="9264" width="12.3984375" style="12"/>
    <col min="9265" max="9266" width="12.3984375" style="12" customWidth="1"/>
    <col min="9267" max="9267" width="23.3984375" style="12" bestFit="1" customWidth="1"/>
    <col min="9268" max="9268" width="12.86328125" style="12" bestFit="1" customWidth="1"/>
    <col min="9269" max="9271" width="12.3984375" style="12" customWidth="1"/>
    <col min="9272" max="9272" width="23.3984375" style="12" bestFit="1" customWidth="1"/>
    <col min="9273" max="9273" width="12.86328125" style="12" bestFit="1" customWidth="1"/>
    <col min="9274" max="9276" width="12.3984375" style="12" customWidth="1"/>
    <col min="9277" max="9277" width="23.46484375" style="12" bestFit="1" customWidth="1"/>
    <col min="9278" max="9278" width="12.86328125" style="12" bestFit="1" customWidth="1"/>
    <col min="9279" max="9281" width="12.3984375" style="12" customWidth="1"/>
    <col min="9282" max="9282" width="23.46484375" style="12" bestFit="1" customWidth="1"/>
    <col min="9283" max="9283" width="12.86328125" style="12" bestFit="1" customWidth="1"/>
    <col min="9284" max="9286" width="12.3984375" style="12" customWidth="1"/>
    <col min="9287" max="9287" width="18.59765625" style="12" customWidth="1"/>
    <col min="9288" max="9291" width="12.3984375" style="12" customWidth="1"/>
    <col min="9292" max="9293" width="16.1328125" style="12" customWidth="1"/>
    <col min="9294" max="9295" width="12.3984375" style="12" customWidth="1"/>
    <col min="9296" max="9520" width="12.3984375" style="12"/>
    <col min="9521" max="9522" width="12.3984375" style="12" customWidth="1"/>
    <col min="9523" max="9523" width="23.3984375" style="12" bestFit="1" customWidth="1"/>
    <col min="9524" max="9524" width="12.86328125" style="12" bestFit="1" customWidth="1"/>
    <col min="9525" max="9527" width="12.3984375" style="12" customWidth="1"/>
    <col min="9528" max="9528" width="23.3984375" style="12" bestFit="1" customWidth="1"/>
    <col min="9529" max="9529" width="12.86328125" style="12" bestFit="1" customWidth="1"/>
    <col min="9530" max="9532" width="12.3984375" style="12" customWidth="1"/>
    <col min="9533" max="9533" width="23.46484375" style="12" bestFit="1" customWidth="1"/>
    <col min="9534" max="9534" width="12.86328125" style="12" bestFit="1" customWidth="1"/>
    <col min="9535" max="9537" width="12.3984375" style="12" customWidth="1"/>
    <col min="9538" max="9538" width="23.46484375" style="12" bestFit="1" customWidth="1"/>
    <col min="9539" max="9539" width="12.86328125" style="12" bestFit="1" customWidth="1"/>
    <col min="9540" max="9542" width="12.3984375" style="12" customWidth="1"/>
    <col min="9543" max="9543" width="18.59765625" style="12" customWidth="1"/>
    <col min="9544" max="9547" width="12.3984375" style="12" customWidth="1"/>
    <col min="9548" max="9549" width="16.1328125" style="12" customWidth="1"/>
    <col min="9550" max="9551" width="12.3984375" style="12" customWidth="1"/>
    <col min="9552" max="9776" width="12.3984375" style="12"/>
    <col min="9777" max="9778" width="12.3984375" style="12" customWidth="1"/>
    <col min="9779" max="9779" width="23.3984375" style="12" bestFit="1" customWidth="1"/>
    <col min="9780" max="9780" width="12.86328125" style="12" bestFit="1" customWidth="1"/>
    <col min="9781" max="9783" width="12.3984375" style="12" customWidth="1"/>
    <col min="9784" max="9784" width="23.3984375" style="12" bestFit="1" customWidth="1"/>
    <col min="9785" max="9785" width="12.86328125" style="12" bestFit="1" customWidth="1"/>
    <col min="9786" max="9788" width="12.3984375" style="12" customWidth="1"/>
    <col min="9789" max="9789" width="23.46484375" style="12" bestFit="1" customWidth="1"/>
    <col min="9790" max="9790" width="12.86328125" style="12" bestFit="1" customWidth="1"/>
    <col min="9791" max="9793" width="12.3984375" style="12" customWidth="1"/>
    <col min="9794" max="9794" width="23.46484375" style="12" bestFit="1" customWidth="1"/>
    <col min="9795" max="9795" width="12.86328125" style="12" bestFit="1" customWidth="1"/>
    <col min="9796" max="9798" width="12.3984375" style="12" customWidth="1"/>
    <col min="9799" max="9799" width="18.59765625" style="12" customWidth="1"/>
    <col min="9800" max="9803" width="12.3984375" style="12" customWidth="1"/>
    <col min="9804" max="9805" width="16.1328125" style="12" customWidth="1"/>
    <col min="9806" max="9807" width="12.3984375" style="12" customWidth="1"/>
    <col min="9808" max="10032" width="12.3984375" style="12"/>
    <col min="10033" max="10034" width="12.3984375" style="12" customWidth="1"/>
    <col min="10035" max="10035" width="23.3984375" style="12" bestFit="1" customWidth="1"/>
    <col min="10036" max="10036" width="12.86328125" style="12" bestFit="1" customWidth="1"/>
    <col min="10037" max="10039" width="12.3984375" style="12" customWidth="1"/>
    <col min="10040" max="10040" width="23.3984375" style="12" bestFit="1" customWidth="1"/>
    <col min="10041" max="10041" width="12.86328125" style="12" bestFit="1" customWidth="1"/>
    <col min="10042" max="10044" width="12.3984375" style="12" customWidth="1"/>
    <col min="10045" max="10045" width="23.46484375" style="12" bestFit="1" customWidth="1"/>
    <col min="10046" max="10046" width="12.86328125" style="12" bestFit="1" customWidth="1"/>
    <col min="10047" max="10049" width="12.3984375" style="12" customWidth="1"/>
    <col min="10050" max="10050" width="23.46484375" style="12" bestFit="1" customWidth="1"/>
    <col min="10051" max="10051" width="12.86328125" style="12" bestFit="1" customWidth="1"/>
    <col min="10052" max="10054" width="12.3984375" style="12" customWidth="1"/>
    <col min="10055" max="10055" width="18.59765625" style="12" customWidth="1"/>
    <col min="10056" max="10059" width="12.3984375" style="12" customWidth="1"/>
    <col min="10060" max="10061" width="16.1328125" style="12" customWidth="1"/>
    <col min="10062" max="10063" width="12.3984375" style="12" customWidth="1"/>
    <col min="10064" max="10288" width="12.3984375" style="12"/>
    <col min="10289" max="10290" width="12.3984375" style="12" customWidth="1"/>
    <col min="10291" max="10291" width="23.3984375" style="12" bestFit="1" customWidth="1"/>
    <col min="10292" max="10292" width="12.86328125" style="12" bestFit="1" customWidth="1"/>
    <col min="10293" max="10295" width="12.3984375" style="12" customWidth="1"/>
    <col min="10296" max="10296" width="23.3984375" style="12" bestFit="1" customWidth="1"/>
    <col min="10297" max="10297" width="12.86328125" style="12" bestFit="1" customWidth="1"/>
    <col min="10298" max="10300" width="12.3984375" style="12" customWidth="1"/>
    <col min="10301" max="10301" width="23.46484375" style="12" bestFit="1" customWidth="1"/>
    <col min="10302" max="10302" width="12.86328125" style="12" bestFit="1" customWidth="1"/>
    <col min="10303" max="10305" width="12.3984375" style="12" customWidth="1"/>
    <col min="10306" max="10306" width="23.46484375" style="12" bestFit="1" customWidth="1"/>
    <col min="10307" max="10307" width="12.86328125" style="12" bestFit="1" customWidth="1"/>
    <col min="10308" max="10310" width="12.3984375" style="12" customWidth="1"/>
    <col min="10311" max="10311" width="18.59765625" style="12" customWidth="1"/>
    <col min="10312" max="10315" width="12.3984375" style="12" customWidth="1"/>
    <col min="10316" max="10317" width="16.1328125" style="12" customWidth="1"/>
    <col min="10318" max="10319" width="12.3984375" style="12" customWidth="1"/>
    <col min="10320" max="10544" width="12.3984375" style="12"/>
    <col min="10545" max="10546" width="12.3984375" style="12" customWidth="1"/>
    <col min="10547" max="10547" width="23.3984375" style="12" bestFit="1" customWidth="1"/>
    <col min="10548" max="10548" width="12.86328125" style="12" bestFit="1" customWidth="1"/>
    <col min="10549" max="10551" width="12.3984375" style="12" customWidth="1"/>
    <col min="10552" max="10552" width="23.3984375" style="12" bestFit="1" customWidth="1"/>
    <col min="10553" max="10553" width="12.86328125" style="12" bestFit="1" customWidth="1"/>
    <col min="10554" max="10556" width="12.3984375" style="12" customWidth="1"/>
    <col min="10557" max="10557" width="23.46484375" style="12" bestFit="1" customWidth="1"/>
    <col min="10558" max="10558" width="12.86328125" style="12" bestFit="1" customWidth="1"/>
    <col min="10559" max="10561" width="12.3984375" style="12" customWidth="1"/>
    <col min="10562" max="10562" width="23.46484375" style="12" bestFit="1" customWidth="1"/>
    <col min="10563" max="10563" width="12.86328125" style="12" bestFit="1" customWidth="1"/>
    <col min="10564" max="10566" width="12.3984375" style="12" customWidth="1"/>
    <col min="10567" max="10567" width="18.59765625" style="12" customWidth="1"/>
    <col min="10568" max="10571" width="12.3984375" style="12" customWidth="1"/>
    <col min="10572" max="10573" width="16.1328125" style="12" customWidth="1"/>
    <col min="10574" max="10575" width="12.3984375" style="12" customWidth="1"/>
    <col min="10576" max="10800" width="12.3984375" style="12"/>
    <col min="10801" max="10802" width="12.3984375" style="12" customWidth="1"/>
    <col min="10803" max="10803" width="23.3984375" style="12" bestFit="1" customWidth="1"/>
    <col min="10804" max="10804" width="12.86328125" style="12" bestFit="1" customWidth="1"/>
    <col min="10805" max="10807" width="12.3984375" style="12" customWidth="1"/>
    <col min="10808" max="10808" width="23.3984375" style="12" bestFit="1" customWidth="1"/>
    <col min="10809" max="10809" width="12.86328125" style="12" bestFit="1" customWidth="1"/>
    <col min="10810" max="10812" width="12.3984375" style="12" customWidth="1"/>
    <col min="10813" max="10813" width="23.46484375" style="12" bestFit="1" customWidth="1"/>
    <col min="10814" max="10814" width="12.86328125" style="12" bestFit="1" customWidth="1"/>
    <col min="10815" max="10817" width="12.3984375" style="12" customWidth="1"/>
    <col min="10818" max="10818" width="23.46484375" style="12" bestFit="1" customWidth="1"/>
    <col min="10819" max="10819" width="12.86328125" style="12" bestFit="1" customWidth="1"/>
    <col min="10820" max="10822" width="12.3984375" style="12" customWidth="1"/>
    <col min="10823" max="10823" width="18.59765625" style="12" customWidth="1"/>
    <col min="10824" max="10827" width="12.3984375" style="12" customWidth="1"/>
    <col min="10828" max="10829" width="16.1328125" style="12" customWidth="1"/>
    <col min="10830" max="10831" width="12.3984375" style="12" customWidth="1"/>
    <col min="10832" max="11056" width="12.3984375" style="12"/>
    <col min="11057" max="11058" width="12.3984375" style="12" customWidth="1"/>
    <col min="11059" max="11059" width="23.3984375" style="12" bestFit="1" customWidth="1"/>
    <col min="11060" max="11060" width="12.86328125" style="12" bestFit="1" customWidth="1"/>
    <col min="11061" max="11063" width="12.3984375" style="12" customWidth="1"/>
    <col min="11064" max="11064" width="23.3984375" style="12" bestFit="1" customWidth="1"/>
    <col min="11065" max="11065" width="12.86328125" style="12" bestFit="1" customWidth="1"/>
    <col min="11066" max="11068" width="12.3984375" style="12" customWidth="1"/>
    <col min="11069" max="11069" width="23.46484375" style="12" bestFit="1" customWidth="1"/>
    <col min="11070" max="11070" width="12.86328125" style="12" bestFit="1" customWidth="1"/>
    <col min="11071" max="11073" width="12.3984375" style="12" customWidth="1"/>
    <col min="11074" max="11074" width="23.46484375" style="12" bestFit="1" customWidth="1"/>
    <col min="11075" max="11075" width="12.86328125" style="12" bestFit="1" customWidth="1"/>
    <col min="11076" max="11078" width="12.3984375" style="12" customWidth="1"/>
    <col min="11079" max="11079" width="18.59765625" style="12" customWidth="1"/>
    <col min="11080" max="11083" width="12.3984375" style="12" customWidth="1"/>
    <col min="11084" max="11085" width="16.1328125" style="12" customWidth="1"/>
    <col min="11086" max="11087" width="12.3984375" style="12" customWidth="1"/>
    <col min="11088" max="11312" width="12.3984375" style="12"/>
    <col min="11313" max="11314" width="12.3984375" style="12" customWidth="1"/>
    <col min="11315" max="11315" width="23.3984375" style="12" bestFit="1" customWidth="1"/>
    <col min="11316" max="11316" width="12.86328125" style="12" bestFit="1" customWidth="1"/>
    <col min="11317" max="11319" width="12.3984375" style="12" customWidth="1"/>
    <col min="11320" max="11320" width="23.3984375" style="12" bestFit="1" customWidth="1"/>
    <col min="11321" max="11321" width="12.86328125" style="12" bestFit="1" customWidth="1"/>
    <col min="11322" max="11324" width="12.3984375" style="12" customWidth="1"/>
    <col min="11325" max="11325" width="23.46484375" style="12" bestFit="1" customWidth="1"/>
    <col min="11326" max="11326" width="12.86328125" style="12" bestFit="1" customWidth="1"/>
    <col min="11327" max="11329" width="12.3984375" style="12" customWidth="1"/>
    <col min="11330" max="11330" width="23.46484375" style="12" bestFit="1" customWidth="1"/>
    <col min="11331" max="11331" width="12.86328125" style="12" bestFit="1" customWidth="1"/>
    <col min="11332" max="11334" width="12.3984375" style="12" customWidth="1"/>
    <col min="11335" max="11335" width="18.59765625" style="12" customWidth="1"/>
    <col min="11336" max="11339" width="12.3984375" style="12" customWidth="1"/>
    <col min="11340" max="11341" width="16.1328125" style="12" customWidth="1"/>
    <col min="11342" max="11343" width="12.3984375" style="12" customWidth="1"/>
    <col min="11344" max="11568" width="12.3984375" style="12"/>
    <col min="11569" max="11570" width="12.3984375" style="12" customWidth="1"/>
    <col min="11571" max="11571" width="23.3984375" style="12" bestFit="1" customWidth="1"/>
    <col min="11572" max="11572" width="12.86328125" style="12" bestFit="1" customWidth="1"/>
    <col min="11573" max="11575" width="12.3984375" style="12" customWidth="1"/>
    <col min="11576" max="11576" width="23.3984375" style="12" bestFit="1" customWidth="1"/>
    <col min="11577" max="11577" width="12.86328125" style="12" bestFit="1" customWidth="1"/>
    <col min="11578" max="11580" width="12.3984375" style="12" customWidth="1"/>
    <col min="11581" max="11581" width="23.46484375" style="12" bestFit="1" customWidth="1"/>
    <col min="11582" max="11582" width="12.86328125" style="12" bestFit="1" customWidth="1"/>
    <col min="11583" max="11585" width="12.3984375" style="12" customWidth="1"/>
    <col min="11586" max="11586" width="23.46484375" style="12" bestFit="1" customWidth="1"/>
    <col min="11587" max="11587" width="12.86328125" style="12" bestFit="1" customWidth="1"/>
    <col min="11588" max="11590" width="12.3984375" style="12" customWidth="1"/>
    <col min="11591" max="11591" width="18.59765625" style="12" customWidth="1"/>
    <col min="11592" max="11595" width="12.3984375" style="12" customWidth="1"/>
    <col min="11596" max="11597" width="16.1328125" style="12" customWidth="1"/>
    <col min="11598" max="11599" width="12.3984375" style="12" customWidth="1"/>
    <col min="11600" max="11824" width="12.3984375" style="12"/>
    <col min="11825" max="11826" width="12.3984375" style="12" customWidth="1"/>
    <col min="11827" max="11827" width="23.3984375" style="12" bestFit="1" customWidth="1"/>
    <col min="11828" max="11828" width="12.86328125" style="12" bestFit="1" customWidth="1"/>
    <col min="11829" max="11831" width="12.3984375" style="12" customWidth="1"/>
    <col min="11832" max="11832" width="23.3984375" style="12" bestFit="1" customWidth="1"/>
    <col min="11833" max="11833" width="12.86328125" style="12" bestFit="1" customWidth="1"/>
    <col min="11834" max="11836" width="12.3984375" style="12" customWidth="1"/>
    <col min="11837" max="11837" width="23.46484375" style="12" bestFit="1" customWidth="1"/>
    <col min="11838" max="11838" width="12.86328125" style="12" bestFit="1" customWidth="1"/>
    <col min="11839" max="11841" width="12.3984375" style="12" customWidth="1"/>
    <col min="11842" max="11842" width="23.46484375" style="12" bestFit="1" customWidth="1"/>
    <col min="11843" max="11843" width="12.86328125" style="12" bestFit="1" customWidth="1"/>
    <col min="11844" max="11846" width="12.3984375" style="12" customWidth="1"/>
    <col min="11847" max="11847" width="18.59765625" style="12" customWidth="1"/>
    <col min="11848" max="11851" width="12.3984375" style="12" customWidth="1"/>
    <col min="11852" max="11853" width="16.1328125" style="12" customWidth="1"/>
    <col min="11854" max="11855" width="12.3984375" style="12" customWidth="1"/>
    <col min="11856" max="12080" width="12.3984375" style="12"/>
    <col min="12081" max="12082" width="12.3984375" style="12" customWidth="1"/>
    <col min="12083" max="12083" width="23.3984375" style="12" bestFit="1" customWidth="1"/>
    <col min="12084" max="12084" width="12.86328125" style="12" bestFit="1" customWidth="1"/>
    <col min="12085" max="12087" width="12.3984375" style="12" customWidth="1"/>
    <col min="12088" max="12088" width="23.3984375" style="12" bestFit="1" customWidth="1"/>
    <col min="12089" max="12089" width="12.86328125" style="12" bestFit="1" customWidth="1"/>
    <col min="12090" max="12092" width="12.3984375" style="12" customWidth="1"/>
    <col min="12093" max="12093" width="23.46484375" style="12" bestFit="1" customWidth="1"/>
    <col min="12094" max="12094" width="12.86328125" style="12" bestFit="1" customWidth="1"/>
    <col min="12095" max="12097" width="12.3984375" style="12" customWidth="1"/>
    <col min="12098" max="12098" width="23.46484375" style="12" bestFit="1" customWidth="1"/>
    <col min="12099" max="12099" width="12.86328125" style="12" bestFit="1" customWidth="1"/>
    <col min="12100" max="12102" width="12.3984375" style="12" customWidth="1"/>
    <col min="12103" max="12103" width="18.59765625" style="12" customWidth="1"/>
    <col min="12104" max="12107" width="12.3984375" style="12" customWidth="1"/>
    <col min="12108" max="12109" width="16.1328125" style="12" customWidth="1"/>
    <col min="12110" max="12111" width="12.3984375" style="12" customWidth="1"/>
    <col min="12112" max="12336" width="12.3984375" style="12"/>
    <col min="12337" max="12338" width="12.3984375" style="12" customWidth="1"/>
    <col min="12339" max="12339" width="23.3984375" style="12" bestFit="1" customWidth="1"/>
    <col min="12340" max="12340" width="12.86328125" style="12" bestFit="1" customWidth="1"/>
    <col min="12341" max="12343" width="12.3984375" style="12" customWidth="1"/>
    <col min="12344" max="12344" width="23.3984375" style="12" bestFit="1" customWidth="1"/>
    <col min="12345" max="12345" width="12.86328125" style="12" bestFit="1" customWidth="1"/>
    <col min="12346" max="12348" width="12.3984375" style="12" customWidth="1"/>
    <col min="12349" max="12349" width="23.46484375" style="12" bestFit="1" customWidth="1"/>
    <col min="12350" max="12350" width="12.86328125" style="12" bestFit="1" customWidth="1"/>
    <col min="12351" max="12353" width="12.3984375" style="12" customWidth="1"/>
    <col min="12354" max="12354" width="23.46484375" style="12" bestFit="1" customWidth="1"/>
    <col min="12355" max="12355" width="12.86328125" style="12" bestFit="1" customWidth="1"/>
    <col min="12356" max="12358" width="12.3984375" style="12" customWidth="1"/>
    <col min="12359" max="12359" width="18.59765625" style="12" customWidth="1"/>
    <col min="12360" max="12363" width="12.3984375" style="12" customWidth="1"/>
    <col min="12364" max="12365" width="16.1328125" style="12" customWidth="1"/>
    <col min="12366" max="12367" width="12.3984375" style="12" customWidth="1"/>
    <col min="12368" max="12592" width="12.3984375" style="12"/>
    <col min="12593" max="12594" width="12.3984375" style="12" customWidth="1"/>
    <col min="12595" max="12595" width="23.3984375" style="12" bestFit="1" customWidth="1"/>
    <col min="12596" max="12596" width="12.86328125" style="12" bestFit="1" customWidth="1"/>
    <col min="12597" max="12599" width="12.3984375" style="12" customWidth="1"/>
    <col min="12600" max="12600" width="23.3984375" style="12" bestFit="1" customWidth="1"/>
    <col min="12601" max="12601" width="12.86328125" style="12" bestFit="1" customWidth="1"/>
    <col min="12602" max="12604" width="12.3984375" style="12" customWidth="1"/>
    <col min="12605" max="12605" width="23.46484375" style="12" bestFit="1" customWidth="1"/>
    <col min="12606" max="12606" width="12.86328125" style="12" bestFit="1" customWidth="1"/>
    <col min="12607" max="12609" width="12.3984375" style="12" customWidth="1"/>
    <col min="12610" max="12610" width="23.46484375" style="12" bestFit="1" customWidth="1"/>
    <col min="12611" max="12611" width="12.86328125" style="12" bestFit="1" customWidth="1"/>
    <col min="12612" max="12614" width="12.3984375" style="12" customWidth="1"/>
    <col min="12615" max="12615" width="18.59765625" style="12" customWidth="1"/>
    <col min="12616" max="12619" width="12.3984375" style="12" customWidth="1"/>
    <col min="12620" max="12621" width="16.1328125" style="12" customWidth="1"/>
    <col min="12622" max="12623" width="12.3984375" style="12" customWidth="1"/>
    <col min="12624" max="12848" width="12.3984375" style="12"/>
    <col min="12849" max="12850" width="12.3984375" style="12" customWidth="1"/>
    <col min="12851" max="12851" width="23.3984375" style="12" bestFit="1" customWidth="1"/>
    <col min="12852" max="12852" width="12.86328125" style="12" bestFit="1" customWidth="1"/>
    <col min="12853" max="12855" width="12.3984375" style="12" customWidth="1"/>
    <col min="12856" max="12856" width="23.3984375" style="12" bestFit="1" customWidth="1"/>
    <col min="12857" max="12857" width="12.86328125" style="12" bestFit="1" customWidth="1"/>
    <col min="12858" max="12860" width="12.3984375" style="12" customWidth="1"/>
    <col min="12861" max="12861" width="23.46484375" style="12" bestFit="1" customWidth="1"/>
    <col min="12862" max="12862" width="12.86328125" style="12" bestFit="1" customWidth="1"/>
    <col min="12863" max="12865" width="12.3984375" style="12" customWidth="1"/>
    <col min="12866" max="12866" width="23.46484375" style="12" bestFit="1" customWidth="1"/>
    <col min="12867" max="12867" width="12.86328125" style="12" bestFit="1" customWidth="1"/>
    <col min="12868" max="12870" width="12.3984375" style="12" customWidth="1"/>
    <col min="12871" max="12871" width="18.59765625" style="12" customWidth="1"/>
    <col min="12872" max="12875" width="12.3984375" style="12" customWidth="1"/>
    <col min="12876" max="12877" width="16.1328125" style="12" customWidth="1"/>
    <col min="12878" max="12879" width="12.3984375" style="12" customWidth="1"/>
    <col min="12880" max="13104" width="12.3984375" style="12"/>
    <col min="13105" max="13106" width="12.3984375" style="12" customWidth="1"/>
    <col min="13107" max="13107" width="23.3984375" style="12" bestFit="1" customWidth="1"/>
    <col min="13108" max="13108" width="12.86328125" style="12" bestFit="1" customWidth="1"/>
    <col min="13109" max="13111" width="12.3984375" style="12" customWidth="1"/>
    <col min="13112" max="13112" width="23.3984375" style="12" bestFit="1" customWidth="1"/>
    <col min="13113" max="13113" width="12.86328125" style="12" bestFit="1" customWidth="1"/>
    <col min="13114" max="13116" width="12.3984375" style="12" customWidth="1"/>
    <col min="13117" max="13117" width="23.46484375" style="12" bestFit="1" customWidth="1"/>
    <col min="13118" max="13118" width="12.86328125" style="12" bestFit="1" customWidth="1"/>
    <col min="13119" max="13121" width="12.3984375" style="12" customWidth="1"/>
    <col min="13122" max="13122" width="23.46484375" style="12" bestFit="1" customWidth="1"/>
    <col min="13123" max="13123" width="12.86328125" style="12" bestFit="1" customWidth="1"/>
    <col min="13124" max="13126" width="12.3984375" style="12" customWidth="1"/>
    <col min="13127" max="13127" width="18.59765625" style="12" customWidth="1"/>
    <col min="13128" max="13131" width="12.3984375" style="12" customWidth="1"/>
    <col min="13132" max="13133" width="16.1328125" style="12" customWidth="1"/>
    <col min="13134" max="13135" width="12.3984375" style="12" customWidth="1"/>
    <col min="13136" max="13360" width="12.3984375" style="12"/>
    <col min="13361" max="13362" width="12.3984375" style="12" customWidth="1"/>
    <col min="13363" max="13363" width="23.3984375" style="12" bestFit="1" customWidth="1"/>
    <col min="13364" max="13364" width="12.86328125" style="12" bestFit="1" customWidth="1"/>
    <col min="13365" max="13367" width="12.3984375" style="12" customWidth="1"/>
    <col min="13368" max="13368" width="23.3984375" style="12" bestFit="1" customWidth="1"/>
    <col min="13369" max="13369" width="12.86328125" style="12" bestFit="1" customWidth="1"/>
    <col min="13370" max="13372" width="12.3984375" style="12" customWidth="1"/>
    <col min="13373" max="13373" width="23.46484375" style="12" bestFit="1" customWidth="1"/>
    <col min="13374" max="13374" width="12.86328125" style="12" bestFit="1" customWidth="1"/>
    <col min="13375" max="13377" width="12.3984375" style="12" customWidth="1"/>
    <col min="13378" max="13378" width="23.46484375" style="12" bestFit="1" customWidth="1"/>
    <col min="13379" max="13379" width="12.86328125" style="12" bestFit="1" customWidth="1"/>
    <col min="13380" max="13382" width="12.3984375" style="12" customWidth="1"/>
    <col min="13383" max="13383" width="18.59765625" style="12" customWidth="1"/>
    <col min="13384" max="13387" width="12.3984375" style="12" customWidth="1"/>
    <col min="13388" max="13389" width="16.1328125" style="12" customWidth="1"/>
    <col min="13390" max="13391" width="12.3984375" style="12" customWidth="1"/>
    <col min="13392" max="13616" width="12.3984375" style="12"/>
    <col min="13617" max="13618" width="12.3984375" style="12" customWidth="1"/>
    <col min="13619" max="13619" width="23.3984375" style="12" bestFit="1" customWidth="1"/>
    <col min="13620" max="13620" width="12.86328125" style="12" bestFit="1" customWidth="1"/>
    <col min="13621" max="13623" width="12.3984375" style="12" customWidth="1"/>
    <col min="13624" max="13624" width="23.3984375" style="12" bestFit="1" customWidth="1"/>
    <col min="13625" max="13625" width="12.86328125" style="12" bestFit="1" customWidth="1"/>
    <col min="13626" max="13628" width="12.3984375" style="12" customWidth="1"/>
    <col min="13629" max="13629" width="23.46484375" style="12" bestFit="1" customWidth="1"/>
    <col min="13630" max="13630" width="12.86328125" style="12" bestFit="1" customWidth="1"/>
    <col min="13631" max="13633" width="12.3984375" style="12" customWidth="1"/>
    <col min="13634" max="13634" width="23.46484375" style="12" bestFit="1" customWidth="1"/>
    <col min="13635" max="13635" width="12.86328125" style="12" bestFit="1" customWidth="1"/>
    <col min="13636" max="13638" width="12.3984375" style="12" customWidth="1"/>
    <col min="13639" max="13639" width="18.59765625" style="12" customWidth="1"/>
    <col min="13640" max="13643" width="12.3984375" style="12" customWidth="1"/>
    <col min="13644" max="13645" width="16.1328125" style="12" customWidth="1"/>
    <col min="13646" max="13647" width="12.3984375" style="12" customWidth="1"/>
    <col min="13648" max="13872" width="12.3984375" style="12"/>
    <col min="13873" max="13874" width="12.3984375" style="12" customWidth="1"/>
    <col min="13875" max="13875" width="23.3984375" style="12" bestFit="1" customWidth="1"/>
    <col min="13876" max="13876" width="12.86328125" style="12" bestFit="1" customWidth="1"/>
    <col min="13877" max="13879" width="12.3984375" style="12" customWidth="1"/>
    <col min="13880" max="13880" width="23.3984375" style="12" bestFit="1" customWidth="1"/>
    <col min="13881" max="13881" width="12.86328125" style="12" bestFit="1" customWidth="1"/>
    <col min="13882" max="13884" width="12.3984375" style="12" customWidth="1"/>
    <col min="13885" max="13885" width="23.46484375" style="12" bestFit="1" customWidth="1"/>
    <col min="13886" max="13886" width="12.86328125" style="12" bestFit="1" customWidth="1"/>
    <col min="13887" max="13889" width="12.3984375" style="12" customWidth="1"/>
    <col min="13890" max="13890" width="23.46484375" style="12" bestFit="1" customWidth="1"/>
    <col min="13891" max="13891" width="12.86328125" style="12" bestFit="1" customWidth="1"/>
    <col min="13892" max="13894" width="12.3984375" style="12" customWidth="1"/>
    <col min="13895" max="13895" width="18.59765625" style="12" customWidth="1"/>
    <col min="13896" max="13899" width="12.3984375" style="12" customWidth="1"/>
    <col min="13900" max="13901" width="16.1328125" style="12" customWidth="1"/>
    <col min="13902" max="13903" width="12.3984375" style="12" customWidth="1"/>
    <col min="13904" max="14128" width="12.3984375" style="12"/>
    <col min="14129" max="14130" width="12.3984375" style="12" customWidth="1"/>
    <col min="14131" max="14131" width="23.3984375" style="12" bestFit="1" customWidth="1"/>
    <col min="14132" max="14132" width="12.86328125" style="12" bestFit="1" customWidth="1"/>
    <col min="14133" max="14135" width="12.3984375" style="12" customWidth="1"/>
    <col min="14136" max="14136" width="23.3984375" style="12" bestFit="1" customWidth="1"/>
    <col min="14137" max="14137" width="12.86328125" style="12" bestFit="1" customWidth="1"/>
    <col min="14138" max="14140" width="12.3984375" style="12" customWidth="1"/>
    <col min="14141" max="14141" width="23.46484375" style="12" bestFit="1" customWidth="1"/>
    <col min="14142" max="14142" width="12.86328125" style="12" bestFit="1" customWidth="1"/>
    <col min="14143" max="14145" width="12.3984375" style="12" customWidth="1"/>
    <col min="14146" max="14146" width="23.46484375" style="12" bestFit="1" customWidth="1"/>
    <col min="14147" max="14147" width="12.86328125" style="12" bestFit="1" customWidth="1"/>
    <col min="14148" max="14150" width="12.3984375" style="12" customWidth="1"/>
    <col min="14151" max="14151" width="18.59765625" style="12" customWidth="1"/>
    <col min="14152" max="14155" width="12.3984375" style="12" customWidth="1"/>
    <col min="14156" max="14157" width="16.1328125" style="12" customWidth="1"/>
    <col min="14158" max="14159" width="12.3984375" style="12" customWidth="1"/>
    <col min="14160" max="14384" width="12.3984375" style="12"/>
    <col min="14385" max="14386" width="12.3984375" style="12" customWidth="1"/>
    <col min="14387" max="14387" width="23.3984375" style="12" bestFit="1" customWidth="1"/>
    <col min="14388" max="14388" width="12.86328125" style="12" bestFit="1" customWidth="1"/>
    <col min="14389" max="14391" width="12.3984375" style="12" customWidth="1"/>
    <col min="14392" max="14392" width="23.3984375" style="12" bestFit="1" customWidth="1"/>
    <col min="14393" max="14393" width="12.86328125" style="12" bestFit="1" customWidth="1"/>
    <col min="14394" max="14396" width="12.3984375" style="12" customWidth="1"/>
    <col min="14397" max="14397" width="23.46484375" style="12" bestFit="1" customWidth="1"/>
    <col min="14398" max="14398" width="12.86328125" style="12" bestFit="1" customWidth="1"/>
    <col min="14399" max="14401" width="12.3984375" style="12" customWidth="1"/>
    <col min="14402" max="14402" width="23.46484375" style="12" bestFit="1" customWidth="1"/>
    <col min="14403" max="14403" width="12.86328125" style="12" bestFit="1" customWidth="1"/>
    <col min="14404" max="14406" width="12.3984375" style="12" customWidth="1"/>
    <col min="14407" max="14407" width="18.59765625" style="12" customWidth="1"/>
    <col min="14408" max="14411" width="12.3984375" style="12" customWidth="1"/>
    <col min="14412" max="14413" width="16.1328125" style="12" customWidth="1"/>
    <col min="14414" max="14415" width="12.3984375" style="12" customWidth="1"/>
    <col min="14416" max="14640" width="12.3984375" style="12"/>
    <col min="14641" max="14642" width="12.3984375" style="12" customWidth="1"/>
    <col min="14643" max="14643" width="23.3984375" style="12" bestFit="1" customWidth="1"/>
    <col min="14644" max="14644" width="12.86328125" style="12" bestFit="1" customWidth="1"/>
    <col min="14645" max="14647" width="12.3984375" style="12" customWidth="1"/>
    <col min="14648" max="14648" width="23.3984375" style="12" bestFit="1" customWidth="1"/>
    <col min="14649" max="14649" width="12.86328125" style="12" bestFit="1" customWidth="1"/>
    <col min="14650" max="14652" width="12.3984375" style="12" customWidth="1"/>
    <col min="14653" max="14653" width="23.46484375" style="12" bestFit="1" customWidth="1"/>
    <col min="14654" max="14654" width="12.86328125" style="12" bestFit="1" customWidth="1"/>
    <col min="14655" max="14657" width="12.3984375" style="12" customWidth="1"/>
    <col min="14658" max="14658" width="23.46484375" style="12" bestFit="1" customWidth="1"/>
    <col min="14659" max="14659" width="12.86328125" style="12" bestFit="1" customWidth="1"/>
    <col min="14660" max="14662" width="12.3984375" style="12" customWidth="1"/>
    <col min="14663" max="14663" width="18.59765625" style="12" customWidth="1"/>
    <col min="14664" max="14667" width="12.3984375" style="12" customWidth="1"/>
    <col min="14668" max="14669" width="16.1328125" style="12" customWidth="1"/>
    <col min="14670" max="14671" width="12.3984375" style="12" customWidth="1"/>
    <col min="14672" max="14896" width="12.3984375" style="12"/>
    <col min="14897" max="14898" width="12.3984375" style="12" customWidth="1"/>
    <col min="14899" max="14899" width="23.3984375" style="12" bestFit="1" customWidth="1"/>
    <col min="14900" max="14900" width="12.86328125" style="12" bestFit="1" customWidth="1"/>
    <col min="14901" max="14903" width="12.3984375" style="12" customWidth="1"/>
    <col min="14904" max="14904" width="23.3984375" style="12" bestFit="1" customWidth="1"/>
    <col min="14905" max="14905" width="12.86328125" style="12" bestFit="1" customWidth="1"/>
    <col min="14906" max="14908" width="12.3984375" style="12" customWidth="1"/>
    <col min="14909" max="14909" width="23.46484375" style="12" bestFit="1" customWidth="1"/>
    <col min="14910" max="14910" width="12.86328125" style="12" bestFit="1" customWidth="1"/>
    <col min="14911" max="14913" width="12.3984375" style="12" customWidth="1"/>
    <col min="14914" max="14914" width="23.46484375" style="12" bestFit="1" customWidth="1"/>
    <col min="14915" max="14915" width="12.86328125" style="12" bestFit="1" customWidth="1"/>
    <col min="14916" max="14918" width="12.3984375" style="12" customWidth="1"/>
    <col min="14919" max="14919" width="18.59765625" style="12" customWidth="1"/>
    <col min="14920" max="14923" width="12.3984375" style="12" customWidth="1"/>
    <col min="14924" max="14925" width="16.1328125" style="12" customWidth="1"/>
    <col min="14926" max="14927" width="12.3984375" style="12" customWidth="1"/>
    <col min="14928" max="15152" width="12.3984375" style="12"/>
    <col min="15153" max="15154" width="12.3984375" style="12" customWidth="1"/>
    <col min="15155" max="15155" width="23.3984375" style="12" bestFit="1" customWidth="1"/>
    <col min="15156" max="15156" width="12.86328125" style="12" bestFit="1" customWidth="1"/>
    <col min="15157" max="15159" width="12.3984375" style="12" customWidth="1"/>
    <col min="15160" max="15160" width="23.3984375" style="12" bestFit="1" customWidth="1"/>
    <col min="15161" max="15161" width="12.86328125" style="12" bestFit="1" customWidth="1"/>
    <col min="15162" max="15164" width="12.3984375" style="12" customWidth="1"/>
    <col min="15165" max="15165" width="23.46484375" style="12" bestFit="1" customWidth="1"/>
    <col min="15166" max="15166" width="12.86328125" style="12" bestFit="1" customWidth="1"/>
    <col min="15167" max="15169" width="12.3984375" style="12" customWidth="1"/>
    <col min="15170" max="15170" width="23.46484375" style="12" bestFit="1" customWidth="1"/>
    <col min="15171" max="15171" width="12.86328125" style="12" bestFit="1" customWidth="1"/>
    <col min="15172" max="15174" width="12.3984375" style="12" customWidth="1"/>
    <col min="15175" max="15175" width="18.59765625" style="12" customWidth="1"/>
    <col min="15176" max="15179" width="12.3984375" style="12" customWidth="1"/>
    <col min="15180" max="15181" width="16.1328125" style="12" customWidth="1"/>
    <col min="15182" max="15183" width="12.3984375" style="12" customWidth="1"/>
    <col min="15184" max="15408" width="12.3984375" style="12"/>
    <col min="15409" max="15410" width="12.3984375" style="12" customWidth="1"/>
    <col min="15411" max="15411" width="23.3984375" style="12" bestFit="1" customWidth="1"/>
    <col min="15412" max="15412" width="12.86328125" style="12" bestFit="1" customWidth="1"/>
    <col min="15413" max="15415" width="12.3984375" style="12" customWidth="1"/>
    <col min="15416" max="15416" width="23.3984375" style="12" bestFit="1" customWidth="1"/>
    <col min="15417" max="15417" width="12.86328125" style="12" bestFit="1" customWidth="1"/>
    <col min="15418" max="15420" width="12.3984375" style="12" customWidth="1"/>
    <col min="15421" max="15421" width="23.46484375" style="12" bestFit="1" customWidth="1"/>
    <col min="15422" max="15422" width="12.86328125" style="12" bestFit="1" customWidth="1"/>
    <col min="15423" max="15425" width="12.3984375" style="12" customWidth="1"/>
    <col min="15426" max="15426" width="23.46484375" style="12" bestFit="1" customWidth="1"/>
    <col min="15427" max="15427" width="12.86328125" style="12" bestFit="1" customWidth="1"/>
    <col min="15428" max="15430" width="12.3984375" style="12" customWidth="1"/>
    <col min="15431" max="15431" width="18.59765625" style="12" customWidth="1"/>
    <col min="15432" max="15435" width="12.3984375" style="12" customWidth="1"/>
    <col min="15436" max="15437" width="16.1328125" style="12" customWidth="1"/>
    <col min="15438" max="15439" width="12.3984375" style="12" customWidth="1"/>
    <col min="15440" max="15664" width="12.3984375" style="12"/>
    <col min="15665" max="15666" width="12.3984375" style="12" customWidth="1"/>
    <col min="15667" max="15667" width="23.3984375" style="12" bestFit="1" customWidth="1"/>
    <col min="15668" max="15668" width="12.86328125" style="12" bestFit="1" customWidth="1"/>
    <col min="15669" max="15671" width="12.3984375" style="12" customWidth="1"/>
    <col min="15672" max="15672" width="23.3984375" style="12" bestFit="1" customWidth="1"/>
    <col min="15673" max="15673" width="12.86328125" style="12" bestFit="1" customWidth="1"/>
    <col min="15674" max="15676" width="12.3984375" style="12" customWidth="1"/>
    <col min="15677" max="15677" width="23.46484375" style="12" bestFit="1" customWidth="1"/>
    <col min="15678" max="15678" width="12.86328125" style="12" bestFit="1" customWidth="1"/>
    <col min="15679" max="15681" width="12.3984375" style="12" customWidth="1"/>
    <col min="15682" max="15682" width="23.46484375" style="12" bestFit="1" customWidth="1"/>
    <col min="15683" max="15683" width="12.86328125" style="12" bestFit="1" customWidth="1"/>
    <col min="15684" max="15686" width="12.3984375" style="12" customWidth="1"/>
    <col min="15687" max="15687" width="18.59765625" style="12" customWidth="1"/>
    <col min="15688" max="15691" width="12.3984375" style="12" customWidth="1"/>
    <col min="15692" max="15693" width="16.1328125" style="12" customWidth="1"/>
    <col min="15694" max="15695" width="12.3984375" style="12" customWidth="1"/>
    <col min="15696" max="15920" width="12.3984375" style="12"/>
    <col min="15921" max="15922" width="12.3984375" style="12" customWidth="1"/>
    <col min="15923" max="15923" width="23.3984375" style="12" bestFit="1" customWidth="1"/>
    <col min="15924" max="15924" width="12.86328125" style="12" bestFit="1" customWidth="1"/>
    <col min="15925" max="15927" width="12.3984375" style="12" customWidth="1"/>
    <col min="15928" max="15928" width="23.3984375" style="12" bestFit="1" customWidth="1"/>
    <col min="15929" max="15929" width="12.86328125" style="12" bestFit="1" customWidth="1"/>
    <col min="15930" max="15932" width="12.3984375" style="12" customWidth="1"/>
    <col min="15933" max="15933" width="23.46484375" style="12" bestFit="1" customWidth="1"/>
    <col min="15934" max="15934" width="12.86328125" style="12" bestFit="1" customWidth="1"/>
    <col min="15935" max="15937" width="12.3984375" style="12" customWidth="1"/>
    <col min="15938" max="15938" width="23.46484375" style="12" bestFit="1" customWidth="1"/>
    <col min="15939" max="15939" width="12.86328125" style="12" bestFit="1" customWidth="1"/>
    <col min="15940" max="15942" width="12.3984375" style="12" customWidth="1"/>
    <col min="15943" max="15943" width="18.59765625" style="12" customWidth="1"/>
    <col min="15944" max="15947" width="12.3984375" style="12" customWidth="1"/>
    <col min="15948" max="15949" width="16.1328125" style="12" customWidth="1"/>
    <col min="15950" max="15951" width="12.3984375" style="12" customWidth="1"/>
    <col min="15952" max="16176" width="12.3984375" style="12"/>
    <col min="16177" max="16178" width="12.3984375" style="12" customWidth="1"/>
    <col min="16179" max="16179" width="23.3984375" style="12" bestFit="1" customWidth="1"/>
    <col min="16180" max="16180" width="12.86328125" style="12" bestFit="1" customWidth="1"/>
    <col min="16181" max="16183" width="12.3984375" style="12" customWidth="1"/>
    <col min="16184" max="16184" width="23.3984375" style="12" bestFit="1" customWidth="1"/>
    <col min="16185" max="16185" width="12.86328125" style="12" bestFit="1" customWidth="1"/>
    <col min="16186" max="16188" width="12.3984375" style="12" customWidth="1"/>
    <col min="16189" max="16189" width="23.46484375" style="12" bestFit="1" customWidth="1"/>
    <col min="16190" max="16190" width="12.86328125" style="12" bestFit="1" customWidth="1"/>
    <col min="16191" max="16193" width="12.3984375" style="12" customWidth="1"/>
    <col min="16194" max="16194" width="23.46484375" style="12" bestFit="1" customWidth="1"/>
    <col min="16195" max="16195" width="12.86328125" style="12" bestFit="1" customWidth="1"/>
    <col min="16196" max="16198" width="12.3984375" style="12" customWidth="1"/>
    <col min="16199" max="16199" width="18.59765625" style="12" customWidth="1"/>
    <col min="16200" max="16203" width="12.3984375" style="12" customWidth="1"/>
    <col min="16204" max="16205" width="16.1328125" style="12" customWidth="1"/>
    <col min="16206" max="16207" width="12.3984375" style="12" customWidth="1"/>
    <col min="16208" max="16384" width="12.3984375" style="12"/>
  </cols>
  <sheetData>
    <row r="1" spans="1:79" ht="23.1" customHeight="1">
      <c r="A1" s="295" t="s">
        <v>43</v>
      </c>
      <c r="B1" s="295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W1" s="317"/>
      <c r="X1" s="317"/>
      <c r="Y1" s="317"/>
      <c r="Z1" s="317"/>
      <c r="AA1" s="317"/>
      <c r="AB1" s="317"/>
      <c r="AC1" s="317"/>
      <c r="AD1" s="317"/>
      <c r="AE1" s="317"/>
      <c r="AF1" s="317"/>
      <c r="AG1" s="317"/>
      <c r="AH1" s="317"/>
      <c r="AI1" s="317"/>
      <c r="AJ1" s="317"/>
      <c r="AK1" s="317"/>
      <c r="AL1" s="317"/>
      <c r="AM1" s="317"/>
      <c r="AN1" s="317"/>
      <c r="AO1" s="317"/>
      <c r="AP1" s="317"/>
      <c r="AQ1" s="317"/>
      <c r="AR1" s="317"/>
      <c r="AS1" s="317"/>
      <c r="AT1" s="317"/>
      <c r="AU1" s="317"/>
      <c r="AV1" s="317"/>
      <c r="AW1" s="317"/>
      <c r="AX1" s="317"/>
      <c r="AY1" s="317"/>
      <c r="AZ1" s="317"/>
      <c r="BA1" s="317"/>
      <c r="BB1" s="317"/>
      <c r="BC1" s="317"/>
      <c r="BD1" s="317"/>
      <c r="BE1" s="317"/>
      <c r="BF1" s="317"/>
      <c r="BG1" s="317"/>
      <c r="BH1" s="317"/>
      <c r="BI1" s="317"/>
      <c r="BJ1" s="317"/>
      <c r="BK1" s="317"/>
      <c r="BL1" s="317"/>
      <c r="BM1" s="317"/>
      <c r="BN1" s="317"/>
      <c r="BO1" s="317"/>
      <c r="BP1" s="317"/>
      <c r="BQ1" s="317"/>
      <c r="BR1" s="317"/>
      <c r="BS1" s="317"/>
      <c r="BT1" s="317"/>
      <c r="BU1" s="317"/>
      <c r="BV1" s="317"/>
      <c r="BW1" s="317"/>
      <c r="BX1" s="317"/>
      <c r="BY1" s="317"/>
      <c r="BZ1" s="317"/>
      <c r="CA1" s="317"/>
    </row>
    <row r="2" spans="1:79" ht="23.1" customHeight="1">
      <c r="A2" s="313" t="s">
        <v>18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3"/>
      <c r="U2" s="313"/>
      <c r="V2" s="313"/>
      <c r="W2" s="313"/>
      <c r="X2" s="313"/>
      <c r="Y2" s="313"/>
      <c r="Z2" s="313"/>
      <c r="AA2" s="313"/>
      <c r="AB2" s="313"/>
      <c r="AC2" s="313"/>
      <c r="AD2" s="313"/>
      <c r="AE2" s="313"/>
      <c r="AF2" s="313"/>
      <c r="AG2" s="313"/>
      <c r="AH2" s="313"/>
      <c r="AI2" s="313"/>
      <c r="AJ2" s="313"/>
      <c r="AK2" s="313"/>
      <c r="AL2" s="313"/>
      <c r="AM2" s="313"/>
      <c r="AN2" s="313"/>
      <c r="AO2" s="313"/>
      <c r="AP2" s="313"/>
      <c r="AQ2" s="313"/>
      <c r="AR2" s="313"/>
      <c r="AS2" s="313"/>
      <c r="AT2" s="313"/>
      <c r="AU2" s="313"/>
      <c r="AV2" s="313"/>
      <c r="AW2" s="313"/>
      <c r="AX2" s="313"/>
      <c r="AY2" s="313"/>
      <c r="AZ2" s="313"/>
      <c r="BA2" s="313"/>
      <c r="BB2" s="313"/>
      <c r="BC2" s="313"/>
      <c r="BD2" s="313"/>
      <c r="BE2" s="313"/>
      <c r="BF2" s="313"/>
      <c r="BG2" s="313"/>
      <c r="BH2" s="313"/>
      <c r="BI2" s="313"/>
      <c r="BJ2" s="313"/>
      <c r="BK2" s="313"/>
      <c r="BL2" s="313"/>
      <c r="BM2" s="313"/>
      <c r="BN2" s="313"/>
      <c r="BO2" s="313"/>
      <c r="BP2" s="313"/>
      <c r="BQ2" s="313"/>
      <c r="BR2" s="313"/>
      <c r="BS2" s="313"/>
      <c r="BT2" s="313"/>
      <c r="BU2" s="313"/>
      <c r="BV2" s="313"/>
      <c r="BW2" s="313"/>
      <c r="BX2" s="313"/>
      <c r="BY2" s="313"/>
      <c r="BZ2" s="313"/>
      <c r="CA2" s="313"/>
    </row>
    <row r="3" spans="1:79" ht="79.150000000000006" customHeight="1">
      <c r="A3" s="295" t="s">
        <v>44</v>
      </c>
      <c r="B3" s="295"/>
      <c r="C3" s="338" t="s">
        <v>141</v>
      </c>
      <c r="D3" s="339"/>
      <c r="E3" s="339"/>
      <c r="F3" s="339"/>
      <c r="G3" s="339"/>
      <c r="H3" s="339"/>
      <c r="I3" s="340"/>
      <c r="J3" s="352" t="s">
        <v>142</v>
      </c>
      <c r="K3" s="353"/>
      <c r="L3" s="353"/>
      <c r="M3" s="353"/>
      <c r="N3" s="353"/>
      <c r="O3" s="353"/>
      <c r="P3" s="354"/>
      <c r="Q3" s="352" t="s">
        <v>143</v>
      </c>
      <c r="R3" s="353"/>
      <c r="S3" s="353"/>
      <c r="T3" s="353"/>
      <c r="U3" s="353"/>
      <c r="V3" s="353"/>
      <c r="W3" s="354"/>
      <c r="X3" s="346" t="s">
        <v>144</v>
      </c>
      <c r="Y3" s="347"/>
      <c r="Z3" s="347"/>
      <c r="AA3" s="347"/>
      <c r="AB3" s="347"/>
      <c r="AC3" s="347"/>
      <c r="AD3" s="348"/>
      <c r="AE3" s="346" t="s">
        <v>145</v>
      </c>
      <c r="AF3" s="347"/>
      <c r="AG3" s="347"/>
      <c r="AH3" s="347"/>
      <c r="AI3" s="347"/>
      <c r="AJ3" s="347"/>
      <c r="AK3" s="348"/>
      <c r="AL3" s="349" t="s">
        <v>139</v>
      </c>
      <c r="AM3" s="350"/>
      <c r="AN3" s="350"/>
      <c r="AO3" s="350"/>
      <c r="AP3" s="350"/>
      <c r="AQ3" s="350"/>
      <c r="AR3" s="351"/>
      <c r="AS3" s="349" t="s">
        <v>140</v>
      </c>
      <c r="AT3" s="350"/>
      <c r="AU3" s="350"/>
      <c r="AV3" s="350"/>
      <c r="AW3" s="350"/>
      <c r="AX3" s="350"/>
      <c r="AY3" s="351"/>
      <c r="AZ3" s="341" t="s">
        <v>136</v>
      </c>
      <c r="BA3" s="342"/>
      <c r="BB3" s="342"/>
      <c r="BC3" s="342"/>
      <c r="BD3" s="342"/>
      <c r="BE3" s="342"/>
      <c r="BF3" s="342"/>
      <c r="BG3" s="343"/>
      <c r="BH3" s="344"/>
      <c r="BI3" s="344"/>
      <c r="BJ3" s="344"/>
      <c r="BK3" s="344"/>
      <c r="BL3" s="344"/>
      <c r="BM3" s="344"/>
      <c r="BN3" s="343"/>
      <c r="BO3" s="344"/>
      <c r="BP3" s="344"/>
      <c r="BQ3" s="344"/>
      <c r="BR3" s="344"/>
      <c r="BS3" s="344"/>
      <c r="BT3" s="344"/>
      <c r="BU3" s="316" t="s">
        <v>20</v>
      </c>
      <c r="BV3" s="295"/>
      <c r="BW3" s="295"/>
      <c r="BX3" s="295"/>
      <c r="BY3" s="295"/>
      <c r="BZ3" s="295"/>
      <c r="CA3" s="295"/>
    </row>
    <row r="4" spans="1:79" ht="105.75" customHeight="1">
      <c r="A4" s="295" t="s">
        <v>21</v>
      </c>
      <c r="B4" s="295"/>
      <c r="C4" s="345"/>
      <c r="D4" s="345"/>
      <c r="E4" s="345"/>
      <c r="F4" s="345"/>
      <c r="G4" s="345"/>
      <c r="H4" s="345"/>
      <c r="I4" s="345"/>
      <c r="J4" s="345"/>
      <c r="K4" s="345"/>
      <c r="L4" s="345"/>
      <c r="M4" s="345"/>
      <c r="N4" s="345"/>
      <c r="O4" s="345"/>
      <c r="P4" s="345"/>
      <c r="Q4" s="345"/>
      <c r="R4" s="345"/>
      <c r="S4" s="345"/>
      <c r="T4" s="345"/>
      <c r="U4" s="345"/>
      <c r="V4" s="345"/>
      <c r="W4" s="345"/>
      <c r="X4" s="345"/>
      <c r="Y4" s="345"/>
      <c r="Z4" s="345"/>
      <c r="AA4" s="345"/>
      <c r="AB4" s="345"/>
      <c r="AC4" s="345"/>
      <c r="AD4" s="345"/>
      <c r="AE4" s="345"/>
      <c r="AF4" s="345"/>
      <c r="AG4" s="345"/>
      <c r="AH4" s="345"/>
      <c r="AI4" s="345"/>
      <c r="AJ4" s="345"/>
      <c r="AK4" s="345"/>
      <c r="AL4" s="345"/>
      <c r="AM4" s="345"/>
      <c r="AN4" s="345"/>
      <c r="AO4" s="345"/>
      <c r="AP4" s="345"/>
      <c r="AQ4" s="345"/>
      <c r="AR4" s="345"/>
      <c r="AS4" s="345"/>
      <c r="AT4" s="345"/>
      <c r="AU4" s="345"/>
      <c r="AV4" s="345"/>
      <c r="AW4" s="345"/>
      <c r="AX4" s="345"/>
      <c r="AY4" s="345"/>
      <c r="AZ4" s="345"/>
      <c r="BA4" s="345"/>
      <c r="BB4" s="345"/>
      <c r="BC4" s="345"/>
      <c r="BD4" s="345"/>
      <c r="BE4" s="345"/>
      <c r="BF4" s="345"/>
      <c r="BG4" s="345"/>
      <c r="BH4" s="345"/>
      <c r="BI4" s="345"/>
      <c r="BJ4" s="345"/>
      <c r="BK4" s="345"/>
      <c r="BL4" s="345"/>
      <c r="BM4" s="345"/>
      <c r="BN4" s="345"/>
      <c r="BO4" s="345"/>
      <c r="BP4" s="345"/>
      <c r="BQ4" s="345"/>
      <c r="BR4" s="345"/>
      <c r="BS4" s="345"/>
      <c r="BT4" s="345"/>
      <c r="BU4" s="295"/>
      <c r="BV4" s="295"/>
      <c r="BW4" s="295"/>
      <c r="BX4" s="295"/>
      <c r="BY4" s="295"/>
      <c r="BZ4" s="295"/>
      <c r="CA4" s="295"/>
    </row>
    <row r="5" spans="1:79" s="13" customFormat="1" ht="23.1" customHeight="1">
      <c r="A5" s="306" t="s">
        <v>22</v>
      </c>
      <c r="B5" s="306"/>
      <c r="C5" s="128" t="s">
        <v>138</v>
      </c>
      <c r="D5" s="51"/>
      <c r="E5" s="51">
        <f>COUNTA(C10:C40)</f>
        <v>0</v>
      </c>
      <c r="F5" s="51"/>
      <c r="G5" s="68"/>
      <c r="H5" s="129"/>
      <c r="I5" s="141"/>
      <c r="J5" s="128" t="s">
        <v>138</v>
      </c>
      <c r="K5" s="51"/>
      <c r="L5" s="51">
        <f t="shared" ref="L5" si="0">COUNTA(J10:J40)</f>
        <v>0</v>
      </c>
      <c r="M5" s="51"/>
      <c r="N5" s="68"/>
      <c r="O5" s="129"/>
      <c r="P5" s="141"/>
      <c r="Q5" s="128" t="s">
        <v>138</v>
      </c>
      <c r="R5" s="51"/>
      <c r="S5" s="51">
        <f t="shared" ref="S5" si="1">COUNTA(Q10:Q40)</f>
        <v>0</v>
      </c>
      <c r="T5" s="51"/>
      <c r="U5" s="68"/>
      <c r="V5" s="129"/>
      <c r="W5" s="141"/>
      <c r="X5" s="128" t="s">
        <v>138</v>
      </c>
      <c r="Y5" s="51"/>
      <c r="Z5" s="51">
        <f t="shared" ref="Z5" si="2">COUNTA(X10:X40)</f>
        <v>0</v>
      </c>
      <c r="AA5" s="51"/>
      <c r="AB5" s="68"/>
      <c r="AC5" s="129"/>
      <c r="AD5" s="141"/>
      <c r="AE5" s="128" t="s">
        <v>138</v>
      </c>
      <c r="AF5" s="51"/>
      <c r="AG5" s="51">
        <f t="shared" ref="AG5" si="3">COUNTA(AE10:AE40)</f>
        <v>0</v>
      </c>
      <c r="AH5" s="51"/>
      <c r="AI5" s="68"/>
      <c r="AJ5" s="129"/>
      <c r="AK5" s="141"/>
      <c r="AL5" s="128" t="s">
        <v>138</v>
      </c>
      <c r="AM5" s="51"/>
      <c r="AN5" s="51">
        <f t="shared" ref="AN5" si="4">COUNTA(AL10:AL40)</f>
        <v>0</v>
      </c>
      <c r="AO5" s="51"/>
      <c r="AP5" s="68"/>
      <c r="AQ5" s="129"/>
      <c r="AR5" s="141"/>
      <c r="AS5" s="128" t="s">
        <v>138</v>
      </c>
      <c r="AT5" s="51"/>
      <c r="AU5" s="51">
        <f t="shared" ref="AU5" si="5">COUNTA(AS10:AS40)</f>
        <v>0</v>
      </c>
      <c r="AV5" s="51"/>
      <c r="AW5" s="68"/>
      <c r="AX5" s="129"/>
      <c r="AY5" s="141"/>
      <c r="AZ5" s="128" t="s">
        <v>135</v>
      </c>
      <c r="BA5" s="51"/>
      <c r="BB5" s="51">
        <f>COUNTA(AZ10:AZ40)</f>
        <v>0</v>
      </c>
      <c r="BC5" s="51"/>
      <c r="BD5" s="68"/>
      <c r="BE5" s="129"/>
      <c r="BF5" s="141"/>
      <c r="BG5" s="128"/>
      <c r="BH5" s="51"/>
      <c r="BI5" s="51">
        <f>COUNTA(BG10:BG40)</f>
        <v>0</v>
      </c>
      <c r="BJ5" s="51"/>
      <c r="BK5" s="68"/>
      <c r="BL5" s="129"/>
      <c r="BM5" s="141"/>
      <c r="BN5" s="128"/>
      <c r="BO5" s="51"/>
      <c r="BP5" s="51">
        <f>COUNTA(BN10:BN40)</f>
        <v>0</v>
      </c>
      <c r="BQ5" s="51"/>
      <c r="BR5" s="68"/>
      <c r="BS5" s="129"/>
      <c r="BT5" s="141"/>
      <c r="BU5" s="289"/>
      <c r="BV5" s="289"/>
      <c r="BW5" s="289"/>
      <c r="BX5" s="289"/>
      <c r="BY5" s="289"/>
      <c r="BZ5" s="289"/>
      <c r="CA5" s="289"/>
    </row>
    <row r="6" spans="1:79" ht="23.1" customHeight="1">
      <c r="A6" s="292"/>
      <c r="B6" s="292"/>
      <c r="C6" s="52" t="s">
        <v>7</v>
      </c>
      <c r="D6" s="52" t="s">
        <v>54</v>
      </c>
      <c r="E6" s="53" t="s">
        <v>12</v>
      </c>
      <c r="F6" s="70" t="s">
        <v>10</v>
      </c>
      <c r="G6" s="71" t="s">
        <v>48</v>
      </c>
      <c r="H6" s="139" t="s">
        <v>49</v>
      </c>
      <c r="I6" s="150" t="s">
        <v>50</v>
      </c>
      <c r="J6" s="52" t="s">
        <v>7</v>
      </c>
      <c r="K6" s="52" t="s">
        <v>54</v>
      </c>
      <c r="L6" s="53" t="s">
        <v>12</v>
      </c>
      <c r="M6" s="70" t="s">
        <v>10</v>
      </c>
      <c r="N6" s="71" t="s">
        <v>48</v>
      </c>
      <c r="O6" s="139" t="s">
        <v>49</v>
      </c>
      <c r="P6" s="150" t="s">
        <v>50</v>
      </c>
      <c r="Q6" s="52" t="s">
        <v>7</v>
      </c>
      <c r="R6" s="52" t="s">
        <v>54</v>
      </c>
      <c r="S6" s="53" t="s">
        <v>12</v>
      </c>
      <c r="T6" s="70" t="s">
        <v>10</v>
      </c>
      <c r="U6" s="71" t="s">
        <v>48</v>
      </c>
      <c r="V6" s="139" t="s">
        <v>49</v>
      </c>
      <c r="W6" s="150" t="s">
        <v>50</v>
      </c>
      <c r="X6" s="52" t="s">
        <v>7</v>
      </c>
      <c r="Y6" s="52" t="s">
        <v>54</v>
      </c>
      <c r="Z6" s="53" t="s">
        <v>12</v>
      </c>
      <c r="AA6" s="70" t="s">
        <v>10</v>
      </c>
      <c r="AB6" s="71" t="s">
        <v>48</v>
      </c>
      <c r="AC6" s="139" t="s">
        <v>49</v>
      </c>
      <c r="AD6" s="150" t="s">
        <v>50</v>
      </c>
      <c r="AE6" s="52" t="s">
        <v>7</v>
      </c>
      <c r="AF6" s="52" t="s">
        <v>54</v>
      </c>
      <c r="AG6" s="53" t="s">
        <v>12</v>
      </c>
      <c r="AH6" s="70" t="s">
        <v>10</v>
      </c>
      <c r="AI6" s="71" t="s">
        <v>48</v>
      </c>
      <c r="AJ6" s="139" t="s">
        <v>49</v>
      </c>
      <c r="AK6" s="150" t="s">
        <v>50</v>
      </c>
      <c r="AL6" s="52" t="s">
        <v>7</v>
      </c>
      <c r="AM6" s="52" t="s">
        <v>54</v>
      </c>
      <c r="AN6" s="53" t="s">
        <v>12</v>
      </c>
      <c r="AO6" s="70" t="s">
        <v>10</v>
      </c>
      <c r="AP6" s="71" t="s">
        <v>48</v>
      </c>
      <c r="AQ6" s="139" t="s">
        <v>49</v>
      </c>
      <c r="AR6" s="150" t="s">
        <v>50</v>
      </c>
      <c r="AS6" s="52" t="s">
        <v>7</v>
      </c>
      <c r="AT6" s="52" t="s">
        <v>54</v>
      </c>
      <c r="AU6" s="53" t="s">
        <v>12</v>
      </c>
      <c r="AV6" s="70" t="s">
        <v>10</v>
      </c>
      <c r="AW6" s="71" t="s">
        <v>48</v>
      </c>
      <c r="AX6" s="139" t="s">
        <v>49</v>
      </c>
      <c r="AY6" s="150" t="s">
        <v>50</v>
      </c>
      <c r="AZ6" s="52" t="s">
        <v>23</v>
      </c>
      <c r="BA6" s="52" t="s">
        <v>54</v>
      </c>
      <c r="BB6" s="53" t="s">
        <v>12</v>
      </c>
      <c r="BC6" s="70" t="s">
        <v>26</v>
      </c>
      <c r="BD6" s="71" t="s">
        <v>48</v>
      </c>
      <c r="BE6" s="139" t="s">
        <v>58</v>
      </c>
      <c r="BF6" s="150" t="s">
        <v>50</v>
      </c>
      <c r="BG6" s="52" t="s">
        <v>23</v>
      </c>
      <c r="BH6" s="52" t="s">
        <v>54</v>
      </c>
      <c r="BI6" s="53" t="s">
        <v>12</v>
      </c>
      <c r="BJ6" s="70" t="s">
        <v>26</v>
      </c>
      <c r="BK6" s="71" t="s">
        <v>48</v>
      </c>
      <c r="BL6" s="139" t="s">
        <v>58</v>
      </c>
      <c r="BM6" s="150" t="s">
        <v>50</v>
      </c>
      <c r="BN6" s="52" t="s">
        <v>23</v>
      </c>
      <c r="BO6" s="52" t="s">
        <v>54</v>
      </c>
      <c r="BP6" s="53" t="s">
        <v>12</v>
      </c>
      <c r="BQ6" s="70" t="s">
        <v>26</v>
      </c>
      <c r="BR6" s="71" t="s">
        <v>48</v>
      </c>
      <c r="BS6" s="139" t="s">
        <v>49</v>
      </c>
      <c r="BT6" s="150" t="s">
        <v>50</v>
      </c>
      <c r="BU6" s="54" t="s">
        <v>27</v>
      </c>
      <c r="BV6" s="54" t="s">
        <v>28</v>
      </c>
      <c r="BW6" s="55" t="s">
        <v>29</v>
      </c>
      <c r="BX6" s="70" t="s">
        <v>26</v>
      </c>
      <c r="BY6" s="71" t="s">
        <v>48</v>
      </c>
      <c r="BZ6" s="72" t="s">
        <v>49</v>
      </c>
      <c r="CA6" s="72" t="s">
        <v>50</v>
      </c>
    </row>
    <row r="7" spans="1:79" s="14" customFormat="1" ht="30" customHeight="1">
      <c r="A7" s="294" t="s">
        <v>30</v>
      </c>
      <c r="B7" s="294"/>
      <c r="C7" s="31"/>
      <c r="D7" s="31"/>
      <c r="E7" s="31"/>
      <c r="F7" s="31">
        <f>H7/I7</f>
        <v>1333333.3333333333</v>
      </c>
      <c r="G7" s="56"/>
      <c r="H7" s="131">
        <v>600000</v>
      </c>
      <c r="I7" s="143">
        <v>0.45</v>
      </c>
      <c r="J7" s="31"/>
      <c r="K7" s="31"/>
      <c r="L7" s="31"/>
      <c r="M7" s="31">
        <f>O7/P7</f>
        <v>666666.66666666663</v>
      </c>
      <c r="N7" s="56"/>
      <c r="O7" s="131">
        <v>300000</v>
      </c>
      <c r="P7" s="143">
        <v>0.45</v>
      </c>
      <c r="Q7" s="31"/>
      <c r="R7" s="31"/>
      <c r="S7" s="31"/>
      <c r="T7" s="31"/>
      <c r="U7" s="56"/>
      <c r="V7" s="131"/>
      <c r="W7" s="143"/>
      <c r="X7" s="31"/>
      <c r="Y7" s="31"/>
      <c r="Z7" s="31"/>
      <c r="AA7" s="31">
        <f>AC7/AD7</f>
        <v>666666.66666666663</v>
      </c>
      <c r="AB7" s="56"/>
      <c r="AC7" s="131">
        <v>300000</v>
      </c>
      <c r="AD7" s="143">
        <v>0.45</v>
      </c>
      <c r="AE7" s="31"/>
      <c r="AF7" s="31"/>
      <c r="AG7" s="31"/>
      <c r="AH7" s="31"/>
      <c r="AI7" s="56"/>
      <c r="AJ7" s="131"/>
      <c r="AK7" s="143"/>
      <c r="AL7" s="31"/>
      <c r="AM7" s="31"/>
      <c r="AN7" s="31"/>
      <c r="AO7" s="31">
        <f>AQ7/AR7</f>
        <v>888888.88888888888</v>
      </c>
      <c r="AP7" s="56"/>
      <c r="AQ7" s="131">
        <v>400000</v>
      </c>
      <c r="AR7" s="143">
        <v>0.45</v>
      </c>
      <c r="AS7" s="31"/>
      <c r="AT7" s="31"/>
      <c r="AU7" s="31"/>
      <c r="AV7" s="31"/>
      <c r="AW7" s="56"/>
      <c r="AX7" s="131"/>
      <c r="AY7" s="143"/>
      <c r="AZ7" s="31"/>
      <c r="BA7" s="31"/>
      <c r="BB7" s="31"/>
      <c r="BC7" s="31"/>
      <c r="BD7" s="56"/>
      <c r="BE7" s="131"/>
      <c r="BF7" s="143"/>
      <c r="BG7" s="31"/>
      <c r="BH7" s="31"/>
      <c r="BI7" s="31"/>
      <c r="BJ7" s="31"/>
      <c r="BK7" s="56"/>
      <c r="BL7" s="131"/>
      <c r="BM7" s="143"/>
      <c r="BN7" s="31"/>
      <c r="BO7" s="31"/>
      <c r="BP7" s="31"/>
      <c r="BQ7" s="31"/>
      <c r="BR7" s="56"/>
      <c r="BS7" s="131"/>
      <c r="BT7" s="143"/>
      <c r="BU7" s="57"/>
      <c r="BV7" s="57"/>
      <c r="BW7" s="58"/>
      <c r="BX7" s="57">
        <f t="shared" ref="BX7:BX40" si="6">SUMIF($C$6:$BT$6,$BX$6,C7:BT7)</f>
        <v>3555555.5555555555</v>
      </c>
      <c r="BY7" s="58"/>
      <c r="BZ7" s="57">
        <f t="shared" ref="BZ7:BZ40" si="7">SUMIF($C$6:$BT$6,$BZ$6,C7:BT7)</f>
        <v>1600000</v>
      </c>
      <c r="CA7" s="73">
        <f t="shared" ref="CA7:CA41" si="8">BZ7/BX7</f>
        <v>0.45</v>
      </c>
    </row>
    <row r="8" spans="1:79" ht="17.25" hidden="1" customHeight="1">
      <c r="A8" s="298" t="s">
        <v>53</v>
      </c>
      <c r="B8" s="298"/>
      <c r="C8" s="35" t="e">
        <f>C7/F5*G5</f>
        <v>#DIV/0!</v>
      </c>
      <c r="D8" s="35"/>
      <c r="E8" s="35"/>
      <c r="F8" s="35" t="e">
        <f>F7/F5*G5</f>
        <v>#DIV/0!</v>
      </c>
      <c r="G8" s="60"/>
      <c r="H8" s="132" t="e">
        <f>H7/#REF!*#REF!</f>
        <v>#REF!</v>
      </c>
      <c r="I8" s="144" t="e">
        <f>H8/F8</f>
        <v>#REF!</v>
      </c>
      <c r="J8" s="35" t="e">
        <f>J7/M5*N5</f>
        <v>#DIV/0!</v>
      </c>
      <c r="K8" s="35"/>
      <c r="L8" s="35"/>
      <c r="M8" s="35" t="e">
        <f>M7/M5*N5</f>
        <v>#DIV/0!</v>
      </c>
      <c r="N8" s="60"/>
      <c r="O8" s="132" t="e">
        <f>O7/#REF!*#REF!</f>
        <v>#REF!</v>
      </c>
      <c r="P8" s="144" t="e">
        <f>O8/M8</f>
        <v>#REF!</v>
      </c>
      <c r="Q8" s="35" t="e">
        <f>Q7/T5*U5</f>
        <v>#DIV/0!</v>
      </c>
      <c r="R8" s="35"/>
      <c r="S8" s="35"/>
      <c r="T8" s="35" t="e">
        <f>T7/T5*U5</f>
        <v>#DIV/0!</v>
      </c>
      <c r="U8" s="60"/>
      <c r="V8" s="132" t="e">
        <f>V7/#REF!*#REF!</f>
        <v>#REF!</v>
      </c>
      <c r="W8" s="144" t="e">
        <f>V8/T8</f>
        <v>#REF!</v>
      </c>
      <c r="X8" s="35" t="e">
        <f>X7/AA5*AB5</f>
        <v>#DIV/0!</v>
      </c>
      <c r="Y8" s="35"/>
      <c r="Z8" s="35"/>
      <c r="AA8" s="35" t="e">
        <f>AA7/AA5*AB5</f>
        <v>#DIV/0!</v>
      </c>
      <c r="AB8" s="60"/>
      <c r="AC8" s="132" t="e">
        <f>AC7/#REF!*#REF!</f>
        <v>#REF!</v>
      </c>
      <c r="AD8" s="144" t="e">
        <f>AC8/AA8</f>
        <v>#REF!</v>
      </c>
      <c r="AE8" s="35" t="e">
        <f>AE7/AH5*AI5</f>
        <v>#DIV/0!</v>
      </c>
      <c r="AF8" s="35"/>
      <c r="AG8" s="35"/>
      <c r="AH8" s="35" t="e">
        <f>AH7/AH5*AI5</f>
        <v>#DIV/0!</v>
      </c>
      <c r="AI8" s="60"/>
      <c r="AJ8" s="132" t="e">
        <f>AJ7/#REF!*#REF!</f>
        <v>#REF!</v>
      </c>
      <c r="AK8" s="144" t="e">
        <f>AJ8/AH8</f>
        <v>#REF!</v>
      </c>
      <c r="AL8" s="35" t="e">
        <f>AL7/AO5*AP5</f>
        <v>#DIV/0!</v>
      </c>
      <c r="AM8" s="35"/>
      <c r="AN8" s="35"/>
      <c r="AO8" s="35" t="e">
        <f>AO7/AO5*AP5</f>
        <v>#DIV/0!</v>
      </c>
      <c r="AP8" s="60"/>
      <c r="AQ8" s="132" t="e">
        <f>AQ7/#REF!*#REF!</f>
        <v>#REF!</v>
      </c>
      <c r="AR8" s="144" t="e">
        <f>AQ8/AO8</f>
        <v>#REF!</v>
      </c>
      <c r="AS8" s="35" t="e">
        <f>AS7/AV5*AW5</f>
        <v>#DIV/0!</v>
      </c>
      <c r="AT8" s="35"/>
      <c r="AU8" s="35"/>
      <c r="AV8" s="35" t="e">
        <f>AV7/AV5*AW5</f>
        <v>#DIV/0!</v>
      </c>
      <c r="AW8" s="60"/>
      <c r="AX8" s="132" t="e">
        <f>AX7/#REF!*#REF!</f>
        <v>#REF!</v>
      </c>
      <c r="AY8" s="144" t="e">
        <f>AX8/AV8</f>
        <v>#REF!</v>
      </c>
      <c r="AZ8" s="35" t="e">
        <f>AZ7/BC5*BD5</f>
        <v>#DIV/0!</v>
      </c>
      <c r="BA8" s="35"/>
      <c r="BB8" s="35"/>
      <c r="BC8" s="35" t="e">
        <f>BC7/BC5*BD5</f>
        <v>#DIV/0!</v>
      </c>
      <c r="BD8" s="60"/>
      <c r="BE8" s="132" t="e">
        <f>BE7/#REF!*#REF!</f>
        <v>#REF!</v>
      </c>
      <c r="BF8" s="144" t="e">
        <f>BE8/BC8</f>
        <v>#REF!</v>
      </c>
      <c r="BG8" s="35" t="e">
        <f>BG7/BJ5*BK5</f>
        <v>#DIV/0!</v>
      </c>
      <c r="BH8" s="35"/>
      <c r="BI8" s="35"/>
      <c r="BJ8" s="35" t="e">
        <f>BJ7/BJ5*BK5</f>
        <v>#DIV/0!</v>
      </c>
      <c r="BK8" s="60"/>
      <c r="BL8" s="132" t="e">
        <f>BL7/#REF!*#REF!</f>
        <v>#REF!</v>
      </c>
      <c r="BM8" s="144" t="e">
        <f>BL8/BJ8</f>
        <v>#REF!</v>
      </c>
      <c r="BN8" s="35" t="e">
        <f>BN7/BQ5*BR5</f>
        <v>#DIV/0!</v>
      </c>
      <c r="BO8" s="35"/>
      <c r="BP8" s="35"/>
      <c r="BQ8" s="35" t="e">
        <f>BQ7/BQ5*BR5</f>
        <v>#DIV/0!</v>
      </c>
      <c r="BR8" s="60"/>
      <c r="BS8" s="132" t="e">
        <f>BS7/#REF!*#REF!</f>
        <v>#REF!</v>
      </c>
      <c r="BT8" s="144" t="e">
        <f>BS8/BQ8</f>
        <v>#REF!</v>
      </c>
      <c r="BU8" s="74"/>
      <c r="BV8" s="74">
        <f t="shared" ref="BV8:BV40" si="9">SUMIF($C$6:$BT$6,$BV$6,C8:BT8)</f>
        <v>0</v>
      </c>
      <c r="BW8" s="75" t="e">
        <f t="shared" ref="BW8:BW41" si="10">BV8/BU8</f>
        <v>#DIV/0!</v>
      </c>
      <c r="BX8" s="74" t="e">
        <f t="shared" si="6"/>
        <v>#DIV/0!</v>
      </c>
      <c r="BY8" s="75" t="e">
        <f t="shared" ref="BY8:BY41" si="11">BX8/BU8</f>
        <v>#DIV/0!</v>
      </c>
      <c r="BZ8" s="74" t="e">
        <f t="shared" si="7"/>
        <v>#REF!</v>
      </c>
      <c r="CA8" s="76" t="e">
        <f t="shared" si="8"/>
        <v>#REF!</v>
      </c>
    </row>
    <row r="9" spans="1:79" s="14" customFormat="1" ht="30" customHeight="1">
      <c r="A9" s="300" t="s">
        <v>32</v>
      </c>
      <c r="B9" s="300"/>
      <c r="C9" s="39">
        <f>SUM(C10:C40)</f>
        <v>0</v>
      </c>
      <c r="D9" s="39">
        <f>SUM(D10:D40)</f>
        <v>0</v>
      </c>
      <c r="E9" s="177" t="e">
        <f>D9/C9</f>
        <v>#DIV/0!</v>
      </c>
      <c r="F9" s="40">
        <f>SUM(F10:F40)</f>
        <v>0</v>
      </c>
      <c r="G9" s="41" t="e">
        <f>F9/C9</f>
        <v>#DIV/0!</v>
      </c>
      <c r="H9" s="133">
        <f>SUM(H10:H40)</f>
        <v>0</v>
      </c>
      <c r="I9" s="145" t="e">
        <f>H9/F9</f>
        <v>#DIV/0!</v>
      </c>
      <c r="J9" s="39">
        <f>SUM(J10:J40)</f>
        <v>0</v>
      </c>
      <c r="K9" s="39">
        <f>SUM(K10:K40)</f>
        <v>0</v>
      </c>
      <c r="L9" s="177" t="e">
        <f>K9/J9</f>
        <v>#DIV/0!</v>
      </c>
      <c r="M9" s="40">
        <f>SUM(M10:M40)</f>
        <v>0</v>
      </c>
      <c r="N9" s="41" t="e">
        <f>M9/J9</f>
        <v>#DIV/0!</v>
      </c>
      <c r="O9" s="133">
        <f>SUM(O10:O40)</f>
        <v>0</v>
      </c>
      <c r="P9" s="145" t="e">
        <f>O9/M9</f>
        <v>#DIV/0!</v>
      </c>
      <c r="Q9" s="39">
        <f>SUM(Q10:Q40)</f>
        <v>0</v>
      </c>
      <c r="R9" s="39">
        <f>SUM(R10:R40)</f>
        <v>0</v>
      </c>
      <c r="S9" s="177" t="e">
        <f>R9/Q9</f>
        <v>#DIV/0!</v>
      </c>
      <c r="T9" s="40">
        <f>SUM(T10:T40)</f>
        <v>0</v>
      </c>
      <c r="U9" s="41" t="e">
        <f>T9/Q9</f>
        <v>#DIV/0!</v>
      </c>
      <c r="V9" s="133">
        <f>SUM(V10:V40)</f>
        <v>0</v>
      </c>
      <c r="W9" s="145" t="e">
        <f>V9/T9</f>
        <v>#DIV/0!</v>
      </c>
      <c r="X9" s="39">
        <f>SUM(X10:X40)</f>
        <v>0</v>
      </c>
      <c r="Y9" s="39">
        <f>SUM(Y10:Y40)</f>
        <v>0</v>
      </c>
      <c r="Z9" s="177" t="e">
        <f>Y9/X9</f>
        <v>#DIV/0!</v>
      </c>
      <c r="AA9" s="40">
        <f>SUM(AA10:AA40)</f>
        <v>0</v>
      </c>
      <c r="AB9" s="41" t="e">
        <f>AA9/X9</f>
        <v>#DIV/0!</v>
      </c>
      <c r="AC9" s="133">
        <f>SUM(AC10:AC40)</f>
        <v>0</v>
      </c>
      <c r="AD9" s="145" t="e">
        <f>AC9/AA9</f>
        <v>#DIV/0!</v>
      </c>
      <c r="AE9" s="39">
        <f>SUM(AE10:AE40)</f>
        <v>0</v>
      </c>
      <c r="AF9" s="39">
        <f>SUM(AF10:AF40)</f>
        <v>0</v>
      </c>
      <c r="AG9" s="177" t="e">
        <f>AF9/AE9</f>
        <v>#DIV/0!</v>
      </c>
      <c r="AH9" s="40">
        <f>SUM(AH10:AH40)</f>
        <v>0</v>
      </c>
      <c r="AI9" s="41" t="e">
        <f>AH9/AE9</f>
        <v>#DIV/0!</v>
      </c>
      <c r="AJ9" s="133">
        <f>SUM(AJ10:AJ40)</f>
        <v>0</v>
      </c>
      <c r="AK9" s="145" t="e">
        <f>AJ9/AH9</f>
        <v>#DIV/0!</v>
      </c>
      <c r="AL9" s="39">
        <f>SUM(AL10:AL40)</f>
        <v>0</v>
      </c>
      <c r="AM9" s="39">
        <f>SUM(AM10:AM40)</f>
        <v>0</v>
      </c>
      <c r="AN9" s="177" t="e">
        <f>AM9/AL9</f>
        <v>#DIV/0!</v>
      </c>
      <c r="AO9" s="40">
        <f>SUM(AO10:AO40)</f>
        <v>0</v>
      </c>
      <c r="AP9" s="41" t="e">
        <f>AO9/AL9</f>
        <v>#DIV/0!</v>
      </c>
      <c r="AQ9" s="133">
        <f>SUM(AQ10:AQ40)</f>
        <v>0</v>
      </c>
      <c r="AR9" s="145" t="e">
        <f>AQ9/AO9</f>
        <v>#DIV/0!</v>
      </c>
      <c r="AS9" s="39">
        <f>SUM(AS10:AS40)</f>
        <v>0</v>
      </c>
      <c r="AT9" s="39">
        <f>SUM(AT10:AT40)</f>
        <v>0</v>
      </c>
      <c r="AU9" s="177" t="e">
        <f>AT9/AS9</f>
        <v>#DIV/0!</v>
      </c>
      <c r="AV9" s="40">
        <f>SUM(AV10:AV40)</f>
        <v>0</v>
      </c>
      <c r="AW9" s="41" t="e">
        <f>AV9/AS9</f>
        <v>#DIV/0!</v>
      </c>
      <c r="AX9" s="133">
        <f>SUM(AX10:AX40)</f>
        <v>0</v>
      </c>
      <c r="AY9" s="145" t="e">
        <f>AX9/AV9</f>
        <v>#DIV/0!</v>
      </c>
      <c r="AZ9" s="39">
        <f>SUM(AZ10:AZ40)</f>
        <v>0</v>
      </c>
      <c r="BA9" s="39">
        <f>SUM(BA10:BA40)</f>
        <v>0</v>
      </c>
      <c r="BB9" s="177" t="e">
        <f>BA9/AZ9</f>
        <v>#DIV/0!</v>
      </c>
      <c r="BC9" s="40">
        <f>SUM(BC10:BC40)</f>
        <v>0</v>
      </c>
      <c r="BD9" s="41" t="e">
        <f>BC9/AZ9</f>
        <v>#DIV/0!</v>
      </c>
      <c r="BE9" s="133">
        <f>SUM(BE10:BE40)</f>
        <v>0</v>
      </c>
      <c r="BF9" s="145" t="e">
        <f>BE9/BC9</f>
        <v>#DIV/0!</v>
      </c>
      <c r="BG9" s="39">
        <f>SUM(BG10:BG40)</f>
        <v>0</v>
      </c>
      <c r="BH9" s="39">
        <f>SUM(BH10:BH40)</f>
        <v>0</v>
      </c>
      <c r="BI9" s="177" t="e">
        <f>BH9/BG9</f>
        <v>#DIV/0!</v>
      </c>
      <c r="BJ9" s="40">
        <f>SUM(BJ10:BJ40)</f>
        <v>0</v>
      </c>
      <c r="BK9" s="41" t="e">
        <f>BJ9/BG9</f>
        <v>#DIV/0!</v>
      </c>
      <c r="BL9" s="133">
        <f>SUM(BL10:BL40)</f>
        <v>0</v>
      </c>
      <c r="BM9" s="145" t="e">
        <f>BL9/BJ9</f>
        <v>#DIV/0!</v>
      </c>
      <c r="BN9" s="39">
        <f>SUM(BN10:BN40)</f>
        <v>0</v>
      </c>
      <c r="BO9" s="39">
        <f>SUM(BO10:BO40)</f>
        <v>0</v>
      </c>
      <c r="BP9" s="177" t="e">
        <f>BO9/BN9</f>
        <v>#DIV/0!</v>
      </c>
      <c r="BQ9" s="40">
        <f>SUM(BQ10:BQ40)</f>
        <v>0</v>
      </c>
      <c r="BR9" s="41" t="e">
        <f>BQ9/BN9</f>
        <v>#DIV/0!</v>
      </c>
      <c r="BS9" s="133">
        <f>SUM(BS10:BS40)</f>
        <v>0</v>
      </c>
      <c r="BT9" s="145" t="e">
        <f>BS9/BQ9</f>
        <v>#DIV/0!</v>
      </c>
      <c r="BU9" s="59">
        <f t="shared" ref="BU9:BU40" si="12">SUMIF($C$6:$BT$6,$BU$6,C9:BT9)</f>
        <v>0</v>
      </c>
      <c r="BV9" s="59">
        <f t="shared" si="9"/>
        <v>0</v>
      </c>
      <c r="BW9" s="65" t="e">
        <f>BV9/BU9</f>
        <v>#DIV/0!</v>
      </c>
      <c r="BX9" s="59">
        <f t="shared" si="6"/>
        <v>0</v>
      </c>
      <c r="BY9" s="65" t="e">
        <f t="shared" si="11"/>
        <v>#DIV/0!</v>
      </c>
      <c r="BZ9" s="59">
        <f t="shared" si="7"/>
        <v>0</v>
      </c>
      <c r="CA9" s="77" t="e">
        <f t="shared" si="8"/>
        <v>#DIV/0!</v>
      </c>
    </row>
    <row r="10" spans="1:79" ht="15.75">
      <c r="A10" s="231">
        <v>44027</v>
      </c>
      <c r="B10" s="44" t="s">
        <v>137</v>
      </c>
      <c r="C10" s="248"/>
      <c r="D10" s="248"/>
      <c r="E10" s="251" t="e">
        <f>D10/C10</f>
        <v>#DIV/0!</v>
      </c>
      <c r="F10" s="248"/>
      <c r="G10" s="250" t="e">
        <f>F10/C10</f>
        <v>#DIV/0!</v>
      </c>
      <c r="H10" s="134"/>
      <c r="I10" s="144" t="e">
        <f>H10/F10</f>
        <v>#DIV/0!</v>
      </c>
      <c r="J10" s="248"/>
      <c r="K10" s="248"/>
      <c r="L10" s="251" t="e">
        <f>K10/J10</f>
        <v>#DIV/0!</v>
      </c>
      <c r="M10" s="248"/>
      <c r="N10" s="250" t="e">
        <f>M10/J10</f>
        <v>#DIV/0!</v>
      </c>
      <c r="O10" s="134"/>
      <c r="P10" s="144" t="e">
        <f>O10/M10</f>
        <v>#DIV/0!</v>
      </c>
      <c r="Q10" s="248"/>
      <c r="R10" s="248"/>
      <c r="S10" s="251" t="e">
        <f>R10/Q10</f>
        <v>#DIV/0!</v>
      </c>
      <c r="T10" s="248"/>
      <c r="U10" s="250" t="e">
        <f>T10/Q10</f>
        <v>#DIV/0!</v>
      </c>
      <c r="V10" s="134"/>
      <c r="W10" s="144" t="e">
        <f>V10/T10</f>
        <v>#DIV/0!</v>
      </c>
      <c r="X10" s="248"/>
      <c r="Y10" s="248"/>
      <c r="Z10" s="251" t="e">
        <f>Y10/X10</f>
        <v>#DIV/0!</v>
      </c>
      <c r="AA10" s="248"/>
      <c r="AB10" s="250" t="e">
        <f>AA10/X10</f>
        <v>#DIV/0!</v>
      </c>
      <c r="AC10" s="134"/>
      <c r="AD10" s="144" t="e">
        <f>AC10/AA10</f>
        <v>#DIV/0!</v>
      </c>
      <c r="AE10" s="248"/>
      <c r="AF10" s="248"/>
      <c r="AG10" s="251" t="e">
        <f>AF10/AE10</f>
        <v>#DIV/0!</v>
      </c>
      <c r="AH10" s="248"/>
      <c r="AI10" s="250" t="e">
        <f>AH10/AE10</f>
        <v>#DIV/0!</v>
      </c>
      <c r="AJ10" s="134"/>
      <c r="AK10" s="144" t="e">
        <f>AJ10/AH10</f>
        <v>#DIV/0!</v>
      </c>
      <c r="AL10" s="248"/>
      <c r="AM10" s="248"/>
      <c r="AN10" s="251" t="e">
        <f>AM10/AL10</f>
        <v>#DIV/0!</v>
      </c>
      <c r="AO10" s="248"/>
      <c r="AP10" s="250" t="e">
        <f>AO10/AL10</f>
        <v>#DIV/0!</v>
      </c>
      <c r="AQ10" s="134"/>
      <c r="AR10" s="144" t="e">
        <f>AQ10/AO10</f>
        <v>#DIV/0!</v>
      </c>
      <c r="AS10" s="248"/>
      <c r="AT10" s="248"/>
      <c r="AU10" s="251" t="e">
        <f>AT10/AS10</f>
        <v>#DIV/0!</v>
      </c>
      <c r="AV10" s="248"/>
      <c r="AW10" s="250" t="e">
        <f>AV10/AS10</f>
        <v>#DIV/0!</v>
      </c>
      <c r="AX10" s="134"/>
      <c r="AY10" s="144" t="e">
        <f>AX10/AV10</f>
        <v>#DIV/0!</v>
      </c>
      <c r="AZ10" s="248"/>
      <c r="BA10" s="248"/>
      <c r="BB10" s="251" t="e">
        <f>BA10/AZ10</f>
        <v>#DIV/0!</v>
      </c>
      <c r="BC10" s="248"/>
      <c r="BD10" s="250" t="e">
        <f>BC10/AZ10</f>
        <v>#DIV/0!</v>
      </c>
      <c r="BE10" s="134"/>
      <c r="BF10" s="144" t="e">
        <f>BE10/BC10</f>
        <v>#DIV/0!</v>
      </c>
      <c r="BG10" s="35"/>
      <c r="BH10" s="35"/>
      <c r="BI10" s="179" t="e">
        <f>BH10/BG10</f>
        <v>#DIV/0!</v>
      </c>
      <c r="BJ10" s="35"/>
      <c r="BK10" s="60" t="e">
        <f>BJ10/BG10</f>
        <v>#DIV/0!</v>
      </c>
      <c r="BL10" s="134"/>
      <c r="BM10" s="144" t="e">
        <f>BL10/BJ10</f>
        <v>#DIV/0!</v>
      </c>
      <c r="BN10" s="35"/>
      <c r="BO10" s="35"/>
      <c r="BP10" s="179" t="e">
        <f>BO10/BN10</f>
        <v>#DIV/0!</v>
      </c>
      <c r="BQ10" s="35"/>
      <c r="BR10" s="60" t="e">
        <f>BQ10/BN10</f>
        <v>#DIV/0!</v>
      </c>
      <c r="BS10" s="134"/>
      <c r="BT10" s="144" t="e">
        <f>BS10/BQ10</f>
        <v>#DIV/0!</v>
      </c>
      <c r="BU10" s="61">
        <f t="shared" si="12"/>
        <v>0</v>
      </c>
      <c r="BV10" s="62">
        <f t="shared" si="9"/>
        <v>0</v>
      </c>
      <c r="BW10" s="63" t="e">
        <f>BV10/BU10</f>
        <v>#DIV/0!</v>
      </c>
      <c r="BX10" s="62">
        <f t="shared" si="6"/>
        <v>0</v>
      </c>
      <c r="BY10" s="63" t="e">
        <f t="shared" si="11"/>
        <v>#DIV/0!</v>
      </c>
      <c r="BZ10" s="64">
        <f t="shared" si="7"/>
        <v>0</v>
      </c>
      <c r="CA10" s="159" t="e">
        <f t="shared" si="8"/>
        <v>#DIV/0!</v>
      </c>
    </row>
    <row r="11" spans="1:79" ht="15.75">
      <c r="A11" s="253">
        <v>44028</v>
      </c>
      <c r="B11" s="44" t="s">
        <v>33</v>
      </c>
      <c r="C11" s="248"/>
      <c r="D11" s="248"/>
      <c r="E11" s="251" t="e">
        <f t="shared" ref="E11:E40" si="13">D11/C11</f>
        <v>#DIV/0!</v>
      </c>
      <c r="F11" s="248"/>
      <c r="G11" s="250" t="e">
        <f t="shared" ref="G11:G40" si="14">F11/C11</f>
        <v>#DIV/0!</v>
      </c>
      <c r="H11" s="134"/>
      <c r="I11" s="144" t="e">
        <f t="shared" ref="I11:I39" si="15">H11/F11</f>
        <v>#DIV/0!</v>
      </c>
      <c r="J11" s="248"/>
      <c r="K11" s="248"/>
      <c r="L11" s="251" t="e">
        <f t="shared" ref="L11:L23" si="16">K11/J11</f>
        <v>#DIV/0!</v>
      </c>
      <c r="M11" s="248"/>
      <c r="N11" s="250" t="e">
        <f t="shared" ref="N11:N23" si="17">M11/J11</f>
        <v>#DIV/0!</v>
      </c>
      <c r="O11" s="134"/>
      <c r="P11" s="144" t="e">
        <f t="shared" ref="P11:P39" si="18">O11/M11</f>
        <v>#DIV/0!</v>
      </c>
      <c r="Q11" s="248"/>
      <c r="R11" s="248"/>
      <c r="S11" s="251" t="e">
        <f t="shared" ref="S11:S40" si="19">R11/Q11</f>
        <v>#DIV/0!</v>
      </c>
      <c r="T11" s="248"/>
      <c r="U11" s="250" t="e">
        <f t="shared" ref="U11:U40" si="20">T11/Q11</f>
        <v>#DIV/0!</v>
      </c>
      <c r="V11" s="134"/>
      <c r="W11" s="144" t="e">
        <f t="shared" ref="W11:W39" si="21">V11/T11</f>
        <v>#DIV/0!</v>
      </c>
      <c r="X11" s="248"/>
      <c r="Y11" s="248"/>
      <c r="Z11" s="251" t="e">
        <f t="shared" ref="Z11:Z23" si="22">Y11/X11</f>
        <v>#DIV/0!</v>
      </c>
      <c r="AA11" s="248"/>
      <c r="AB11" s="250" t="e">
        <f t="shared" ref="AB11:AB23" si="23">AA11/X11</f>
        <v>#DIV/0!</v>
      </c>
      <c r="AC11" s="134"/>
      <c r="AD11" s="144" t="e">
        <f t="shared" ref="AD11:AD39" si="24">AC11/AA11</f>
        <v>#DIV/0!</v>
      </c>
      <c r="AE11" s="248"/>
      <c r="AF11" s="248"/>
      <c r="AG11" s="251" t="e">
        <f t="shared" ref="AG11:AG23" si="25">AF11/AE11</f>
        <v>#DIV/0!</v>
      </c>
      <c r="AH11" s="248"/>
      <c r="AI11" s="250" t="e">
        <f t="shared" ref="AI11:AI23" si="26">AH11/AE11</f>
        <v>#DIV/0!</v>
      </c>
      <c r="AJ11" s="134"/>
      <c r="AK11" s="144" t="e">
        <f t="shared" ref="AK11:AK39" si="27">AJ11/AH11</f>
        <v>#DIV/0!</v>
      </c>
      <c r="AL11" s="248"/>
      <c r="AM11" s="248"/>
      <c r="AN11" s="251" t="e">
        <f t="shared" ref="AN11:AN23" si="28">AM11/AL11</f>
        <v>#DIV/0!</v>
      </c>
      <c r="AO11" s="248"/>
      <c r="AP11" s="250" t="e">
        <f t="shared" ref="AP11:AP23" si="29">AO11/AL11</f>
        <v>#DIV/0!</v>
      </c>
      <c r="AQ11" s="134"/>
      <c r="AR11" s="144" t="e">
        <f t="shared" ref="AR11:AR39" si="30">AQ11/AO11</f>
        <v>#DIV/0!</v>
      </c>
      <c r="AS11" s="248"/>
      <c r="AT11" s="248"/>
      <c r="AU11" s="251" t="e">
        <f t="shared" ref="AU11:AU40" si="31">AT11/AS11</f>
        <v>#DIV/0!</v>
      </c>
      <c r="AV11" s="248"/>
      <c r="AW11" s="250" t="e">
        <f t="shared" ref="AW11:AW40" si="32">AV11/AS11</f>
        <v>#DIV/0!</v>
      </c>
      <c r="AX11" s="134"/>
      <c r="AY11" s="144" t="e">
        <f t="shared" ref="AY11:AY39" si="33">AX11/AV11</f>
        <v>#DIV/0!</v>
      </c>
      <c r="AZ11" s="248"/>
      <c r="BA11" s="248"/>
      <c r="BB11" s="251" t="e">
        <f t="shared" ref="BB11:BB23" si="34">BA11/AZ11</f>
        <v>#DIV/0!</v>
      </c>
      <c r="BC11" s="248"/>
      <c r="BD11" s="250" t="e">
        <f t="shared" ref="BD11:BD23" si="35">BC11/AZ11</f>
        <v>#DIV/0!</v>
      </c>
      <c r="BE11" s="134"/>
      <c r="BF11" s="144" t="e">
        <f t="shared" ref="BF11:BF39" si="36">BE11/BC11</f>
        <v>#DIV/0!</v>
      </c>
      <c r="BG11" s="35"/>
      <c r="BH11" s="35"/>
      <c r="BI11" s="179" t="e">
        <f t="shared" ref="BI11:BI40" si="37">BH11/BG11</f>
        <v>#DIV/0!</v>
      </c>
      <c r="BJ11" s="35"/>
      <c r="BK11" s="60" t="e">
        <f t="shared" ref="BK11:BK40" si="38">BJ11/BG11</f>
        <v>#DIV/0!</v>
      </c>
      <c r="BL11" s="134"/>
      <c r="BM11" s="144" t="e">
        <f t="shared" ref="BM11:BM39" si="39">BL11/BJ11</f>
        <v>#DIV/0!</v>
      </c>
      <c r="BN11" s="35"/>
      <c r="BO11" s="35"/>
      <c r="BP11" s="179" t="e">
        <f t="shared" ref="BP11:BP40" si="40">BO11/BN11</f>
        <v>#DIV/0!</v>
      </c>
      <c r="BQ11" s="35"/>
      <c r="BR11" s="60" t="e">
        <f t="shared" ref="BR11:BR40" si="41">BQ11/BN11</f>
        <v>#DIV/0!</v>
      </c>
      <c r="BS11" s="134"/>
      <c r="BT11" s="144" t="e">
        <f t="shared" ref="BT11:BT39" si="42">BS11/BQ11</f>
        <v>#DIV/0!</v>
      </c>
      <c r="BU11" s="61">
        <f t="shared" si="12"/>
        <v>0</v>
      </c>
      <c r="BV11" s="62">
        <f t="shared" si="9"/>
        <v>0</v>
      </c>
      <c r="BW11" s="63" t="e">
        <f t="shared" si="10"/>
        <v>#DIV/0!</v>
      </c>
      <c r="BX11" s="62">
        <f t="shared" si="6"/>
        <v>0</v>
      </c>
      <c r="BY11" s="63" t="e">
        <f t="shared" si="11"/>
        <v>#DIV/0!</v>
      </c>
      <c r="BZ11" s="64">
        <f t="shared" si="7"/>
        <v>0</v>
      </c>
      <c r="CA11" s="159" t="e">
        <f t="shared" si="8"/>
        <v>#DIV/0!</v>
      </c>
    </row>
    <row r="12" spans="1:79" ht="15.75">
      <c r="A12" s="253">
        <v>44029</v>
      </c>
      <c r="B12" s="44" t="s">
        <v>34</v>
      </c>
      <c r="C12" s="248"/>
      <c r="D12" s="248"/>
      <c r="E12" s="251" t="e">
        <f t="shared" si="13"/>
        <v>#DIV/0!</v>
      </c>
      <c r="F12" s="248"/>
      <c r="G12" s="250" t="e">
        <f t="shared" si="14"/>
        <v>#DIV/0!</v>
      </c>
      <c r="H12" s="134"/>
      <c r="I12" s="144" t="e">
        <f t="shared" si="15"/>
        <v>#DIV/0!</v>
      </c>
      <c r="J12" s="248"/>
      <c r="K12" s="248"/>
      <c r="L12" s="251" t="e">
        <f t="shared" si="16"/>
        <v>#DIV/0!</v>
      </c>
      <c r="M12" s="248"/>
      <c r="N12" s="250" t="e">
        <f t="shared" si="17"/>
        <v>#DIV/0!</v>
      </c>
      <c r="O12" s="134"/>
      <c r="P12" s="144" t="e">
        <f t="shared" si="18"/>
        <v>#DIV/0!</v>
      </c>
      <c r="Q12" s="248"/>
      <c r="R12" s="248"/>
      <c r="S12" s="251" t="e">
        <f t="shared" si="19"/>
        <v>#DIV/0!</v>
      </c>
      <c r="T12" s="248"/>
      <c r="U12" s="250" t="e">
        <f t="shared" si="20"/>
        <v>#DIV/0!</v>
      </c>
      <c r="V12" s="134"/>
      <c r="W12" s="144" t="e">
        <f t="shared" si="21"/>
        <v>#DIV/0!</v>
      </c>
      <c r="X12" s="248"/>
      <c r="Y12" s="248"/>
      <c r="Z12" s="251" t="e">
        <f t="shared" si="22"/>
        <v>#DIV/0!</v>
      </c>
      <c r="AA12" s="248"/>
      <c r="AB12" s="250" t="e">
        <f t="shared" si="23"/>
        <v>#DIV/0!</v>
      </c>
      <c r="AC12" s="134"/>
      <c r="AD12" s="144" t="e">
        <f t="shared" si="24"/>
        <v>#DIV/0!</v>
      </c>
      <c r="AE12" s="248"/>
      <c r="AF12" s="248"/>
      <c r="AG12" s="251" t="e">
        <f t="shared" si="25"/>
        <v>#DIV/0!</v>
      </c>
      <c r="AH12" s="248"/>
      <c r="AI12" s="250" t="e">
        <f t="shared" si="26"/>
        <v>#DIV/0!</v>
      </c>
      <c r="AJ12" s="134"/>
      <c r="AK12" s="144" t="e">
        <f t="shared" si="27"/>
        <v>#DIV/0!</v>
      </c>
      <c r="AL12" s="248"/>
      <c r="AM12" s="248"/>
      <c r="AN12" s="251" t="e">
        <f t="shared" si="28"/>
        <v>#DIV/0!</v>
      </c>
      <c r="AO12" s="248"/>
      <c r="AP12" s="250" t="e">
        <f t="shared" si="29"/>
        <v>#DIV/0!</v>
      </c>
      <c r="AQ12" s="134"/>
      <c r="AR12" s="144" t="e">
        <f t="shared" si="30"/>
        <v>#DIV/0!</v>
      </c>
      <c r="AS12" s="248"/>
      <c r="AT12" s="248"/>
      <c r="AU12" s="251" t="e">
        <f t="shared" si="31"/>
        <v>#DIV/0!</v>
      </c>
      <c r="AV12" s="248"/>
      <c r="AW12" s="250" t="e">
        <f t="shared" si="32"/>
        <v>#DIV/0!</v>
      </c>
      <c r="AX12" s="134"/>
      <c r="AY12" s="144" t="e">
        <f t="shared" si="33"/>
        <v>#DIV/0!</v>
      </c>
      <c r="AZ12" s="248"/>
      <c r="BA12" s="248"/>
      <c r="BB12" s="251" t="e">
        <f t="shared" si="34"/>
        <v>#DIV/0!</v>
      </c>
      <c r="BC12" s="248"/>
      <c r="BD12" s="250" t="e">
        <f t="shared" si="35"/>
        <v>#DIV/0!</v>
      </c>
      <c r="BE12" s="134"/>
      <c r="BF12" s="144" t="e">
        <f t="shared" si="36"/>
        <v>#DIV/0!</v>
      </c>
      <c r="BG12" s="35"/>
      <c r="BH12" s="35"/>
      <c r="BI12" s="179" t="e">
        <f t="shared" si="37"/>
        <v>#DIV/0!</v>
      </c>
      <c r="BJ12" s="35"/>
      <c r="BK12" s="60" t="e">
        <f t="shared" si="38"/>
        <v>#DIV/0!</v>
      </c>
      <c r="BL12" s="134"/>
      <c r="BM12" s="144" t="e">
        <f t="shared" si="39"/>
        <v>#DIV/0!</v>
      </c>
      <c r="BN12" s="35"/>
      <c r="BO12" s="35"/>
      <c r="BP12" s="179" t="e">
        <f t="shared" si="40"/>
        <v>#DIV/0!</v>
      </c>
      <c r="BQ12" s="35"/>
      <c r="BR12" s="60" t="e">
        <f t="shared" si="41"/>
        <v>#DIV/0!</v>
      </c>
      <c r="BS12" s="134"/>
      <c r="BT12" s="144" t="e">
        <f t="shared" si="42"/>
        <v>#DIV/0!</v>
      </c>
      <c r="BU12" s="61">
        <f t="shared" si="12"/>
        <v>0</v>
      </c>
      <c r="BV12" s="62">
        <f t="shared" si="9"/>
        <v>0</v>
      </c>
      <c r="BW12" s="63" t="e">
        <f t="shared" si="10"/>
        <v>#DIV/0!</v>
      </c>
      <c r="BX12" s="62">
        <f t="shared" si="6"/>
        <v>0</v>
      </c>
      <c r="BY12" s="63" t="e">
        <f t="shared" si="11"/>
        <v>#DIV/0!</v>
      </c>
      <c r="BZ12" s="64">
        <f t="shared" si="7"/>
        <v>0</v>
      </c>
      <c r="CA12" s="159" t="e">
        <f t="shared" si="8"/>
        <v>#DIV/0!</v>
      </c>
    </row>
    <row r="13" spans="1:79" ht="15.75">
      <c r="A13" s="253">
        <v>44030</v>
      </c>
      <c r="B13" s="44" t="s">
        <v>35</v>
      </c>
      <c r="C13" s="248"/>
      <c r="D13" s="248"/>
      <c r="E13" s="251" t="e">
        <f t="shared" si="13"/>
        <v>#DIV/0!</v>
      </c>
      <c r="F13" s="248"/>
      <c r="G13" s="250" t="e">
        <f t="shared" si="14"/>
        <v>#DIV/0!</v>
      </c>
      <c r="H13" s="134"/>
      <c r="I13" s="144" t="e">
        <f t="shared" si="15"/>
        <v>#DIV/0!</v>
      </c>
      <c r="J13" s="248"/>
      <c r="K13" s="248"/>
      <c r="L13" s="251" t="e">
        <f t="shared" si="16"/>
        <v>#DIV/0!</v>
      </c>
      <c r="M13" s="248"/>
      <c r="N13" s="250" t="e">
        <f t="shared" si="17"/>
        <v>#DIV/0!</v>
      </c>
      <c r="O13" s="134"/>
      <c r="P13" s="144" t="e">
        <f t="shared" si="18"/>
        <v>#DIV/0!</v>
      </c>
      <c r="Q13" s="248"/>
      <c r="R13" s="248"/>
      <c r="S13" s="251" t="e">
        <f t="shared" si="19"/>
        <v>#DIV/0!</v>
      </c>
      <c r="T13" s="248"/>
      <c r="U13" s="250" t="e">
        <f t="shared" si="20"/>
        <v>#DIV/0!</v>
      </c>
      <c r="V13" s="134"/>
      <c r="W13" s="144" t="e">
        <f t="shared" si="21"/>
        <v>#DIV/0!</v>
      </c>
      <c r="X13" s="248"/>
      <c r="Y13" s="248"/>
      <c r="Z13" s="251" t="e">
        <f t="shared" si="22"/>
        <v>#DIV/0!</v>
      </c>
      <c r="AA13" s="248"/>
      <c r="AB13" s="250" t="e">
        <f t="shared" si="23"/>
        <v>#DIV/0!</v>
      </c>
      <c r="AC13" s="134"/>
      <c r="AD13" s="144" t="e">
        <f t="shared" si="24"/>
        <v>#DIV/0!</v>
      </c>
      <c r="AE13" s="248"/>
      <c r="AF13" s="248"/>
      <c r="AG13" s="251" t="e">
        <f t="shared" si="25"/>
        <v>#DIV/0!</v>
      </c>
      <c r="AH13" s="248"/>
      <c r="AI13" s="250" t="e">
        <f t="shared" si="26"/>
        <v>#DIV/0!</v>
      </c>
      <c r="AJ13" s="134"/>
      <c r="AK13" s="144" t="e">
        <f t="shared" si="27"/>
        <v>#DIV/0!</v>
      </c>
      <c r="AL13" s="248"/>
      <c r="AM13" s="248"/>
      <c r="AN13" s="251" t="e">
        <f t="shared" si="28"/>
        <v>#DIV/0!</v>
      </c>
      <c r="AO13" s="248"/>
      <c r="AP13" s="250" t="e">
        <f t="shared" si="29"/>
        <v>#DIV/0!</v>
      </c>
      <c r="AQ13" s="134"/>
      <c r="AR13" s="144" t="e">
        <f t="shared" si="30"/>
        <v>#DIV/0!</v>
      </c>
      <c r="AS13" s="248"/>
      <c r="AT13" s="248"/>
      <c r="AU13" s="251" t="e">
        <f t="shared" si="31"/>
        <v>#DIV/0!</v>
      </c>
      <c r="AV13" s="248"/>
      <c r="AW13" s="250" t="e">
        <f t="shared" si="32"/>
        <v>#DIV/0!</v>
      </c>
      <c r="AX13" s="134"/>
      <c r="AY13" s="144" t="e">
        <f t="shared" si="33"/>
        <v>#DIV/0!</v>
      </c>
      <c r="AZ13" s="248"/>
      <c r="BA13" s="248"/>
      <c r="BB13" s="251" t="e">
        <f t="shared" si="34"/>
        <v>#DIV/0!</v>
      </c>
      <c r="BC13" s="248"/>
      <c r="BD13" s="250" t="e">
        <f t="shared" si="35"/>
        <v>#DIV/0!</v>
      </c>
      <c r="BE13" s="134"/>
      <c r="BF13" s="144" t="e">
        <f t="shared" si="36"/>
        <v>#DIV/0!</v>
      </c>
      <c r="BG13" s="35"/>
      <c r="BH13" s="35"/>
      <c r="BI13" s="179" t="e">
        <f t="shared" si="37"/>
        <v>#DIV/0!</v>
      </c>
      <c r="BJ13" s="35"/>
      <c r="BK13" s="60" t="e">
        <f t="shared" si="38"/>
        <v>#DIV/0!</v>
      </c>
      <c r="BL13" s="134"/>
      <c r="BM13" s="144" t="e">
        <f t="shared" si="39"/>
        <v>#DIV/0!</v>
      </c>
      <c r="BN13" s="35"/>
      <c r="BO13" s="35"/>
      <c r="BP13" s="179" t="e">
        <f t="shared" si="40"/>
        <v>#DIV/0!</v>
      </c>
      <c r="BQ13" s="35"/>
      <c r="BR13" s="60" t="e">
        <f t="shared" si="41"/>
        <v>#DIV/0!</v>
      </c>
      <c r="BS13" s="134"/>
      <c r="BT13" s="144" t="e">
        <f t="shared" si="42"/>
        <v>#DIV/0!</v>
      </c>
      <c r="BU13" s="61">
        <f t="shared" si="12"/>
        <v>0</v>
      </c>
      <c r="BV13" s="62">
        <f t="shared" si="9"/>
        <v>0</v>
      </c>
      <c r="BW13" s="63" t="e">
        <f t="shared" si="10"/>
        <v>#DIV/0!</v>
      </c>
      <c r="BX13" s="62">
        <f t="shared" si="6"/>
        <v>0</v>
      </c>
      <c r="BY13" s="63" t="e">
        <f t="shared" si="11"/>
        <v>#DIV/0!</v>
      </c>
      <c r="BZ13" s="64">
        <f t="shared" si="7"/>
        <v>0</v>
      </c>
      <c r="CA13" s="159" t="e">
        <f t="shared" si="8"/>
        <v>#DIV/0!</v>
      </c>
    </row>
    <row r="14" spans="1:79" ht="15.75">
      <c r="A14" s="253">
        <v>44031</v>
      </c>
      <c r="B14" s="44" t="s">
        <v>36</v>
      </c>
      <c r="C14" s="248"/>
      <c r="D14" s="248"/>
      <c r="E14" s="251" t="e">
        <f t="shared" si="13"/>
        <v>#DIV/0!</v>
      </c>
      <c r="F14" s="248"/>
      <c r="G14" s="250" t="e">
        <f t="shared" si="14"/>
        <v>#DIV/0!</v>
      </c>
      <c r="H14" s="134"/>
      <c r="I14" s="144" t="e">
        <f t="shared" si="15"/>
        <v>#DIV/0!</v>
      </c>
      <c r="J14" s="248"/>
      <c r="K14" s="248"/>
      <c r="L14" s="251" t="e">
        <f t="shared" si="16"/>
        <v>#DIV/0!</v>
      </c>
      <c r="M14" s="248"/>
      <c r="N14" s="250" t="e">
        <f t="shared" si="17"/>
        <v>#DIV/0!</v>
      </c>
      <c r="O14" s="134"/>
      <c r="P14" s="144" t="e">
        <f t="shared" si="18"/>
        <v>#DIV/0!</v>
      </c>
      <c r="Q14" s="248"/>
      <c r="R14" s="248"/>
      <c r="S14" s="251" t="e">
        <f t="shared" si="19"/>
        <v>#DIV/0!</v>
      </c>
      <c r="T14" s="248"/>
      <c r="U14" s="250" t="e">
        <f t="shared" si="20"/>
        <v>#DIV/0!</v>
      </c>
      <c r="V14" s="134"/>
      <c r="W14" s="144" t="e">
        <f t="shared" si="21"/>
        <v>#DIV/0!</v>
      </c>
      <c r="X14" s="248"/>
      <c r="Y14" s="248"/>
      <c r="Z14" s="251" t="e">
        <f t="shared" si="22"/>
        <v>#DIV/0!</v>
      </c>
      <c r="AA14" s="248"/>
      <c r="AB14" s="250" t="e">
        <f t="shared" si="23"/>
        <v>#DIV/0!</v>
      </c>
      <c r="AC14" s="134"/>
      <c r="AD14" s="144" t="e">
        <f t="shared" si="24"/>
        <v>#DIV/0!</v>
      </c>
      <c r="AE14" s="248"/>
      <c r="AF14" s="248"/>
      <c r="AG14" s="251" t="e">
        <f t="shared" si="25"/>
        <v>#DIV/0!</v>
      </c>
      <c r="AH14" s="248"/>
      <c r="AI14" s="250" t="e">
        <f t="shared" si="26"/>
        <v>#DIV/0!</v>
      </c>
      <c r="AJ14" s="134"/>
      <c r="AK14" s="144" t="e">
        <f t="shared" si="27"/>
        <v>#DIV/0!</v>
      </c>
      <c r="AL14" s="248"/>
      <c r="AM14" s="248"/>
      <c r="AN14" s="251" t="e">
        <f t="shared" si="28"/>
        <v>#DIV/0!</v>
      </c>
      <c r="AO14" s="248"/>
      <c r="AP14" s="250" t="e">
        <f t="shared" si="29"/>
        <v>#DIV/0!</v>
      </c>
      <c r="AQ14" s="134"/>
      <c r="AR14" s="144" t="e">
        <f t="shared" si="30"/>
        <v>#DIV/0!</v>
      </c>
      <c r="AS14" s="248"/>
      <c r="AT14" s="248"/>
      <c r="AU14" s="251" t="e">
        <f t="shared" si="31"/>
        <v>#DIV/0!</v>
      </c>
      <c r="AV14" s="248"/>
      <c r="AW14" s="250" t="e">
        <f t="shared" si="32"/>
        <v>#DIV/0!</v>
      </c>
      <c r="AX14" s="134"/>
      <c r="AY14" s="144" t="e">
        <f t="shared" si="33"/>
        <v>#DIV/0!</v>
      </c>
      <c r="AZ14" s="248"/>
      <c r="BA14" s="248"/>
      <c r="BB14" s="251" t="e">
        <f t="shared" si="34"/>
        <v>#DIV/0!</v>
      </c>
      <c r="BC14" s="248"/>
      <c r="BD14" s="250" t="e">
        <f t="shared" si="35"/>
        <v>#DIV/0!</v>
      </c>
      <c r="BE14" s="134"/>
      <c r="BF14" s="144" t="e">
        <f t="shared" si="36"/>
        <v>#DIV/0!</v>
      </c>
      <c r="BG14" s="35"/>
      <c r="BH14" s="35"/>
      <c r="BI14" s="179" t="e">
        <f t="shared" si="37"/>
        <v>#DIV/0!</v>
      </c>
      <c r="BJ14" s="35"/>
      <c r="BK14" s="60" t="e">
        <f t="shared" si="38"/>
        <v>#DIV/0!</v>
      </c>
      <c r="BL14" s="134"/>
      <c r="BM14" s="144" t="e">
        <f t="shared" si="39"/>
        <v>#DIV/0!</v>
      </c>
      <c r="BN14" s="35"/>
      <c r="BO14" s="35"/>
      <c r="BP14" s="179" t="e">
        <f t="shared" si="40"/>
        <v>#DIV/0!</v>
      </c>
      <c r="BQ14" s="35"/>
      <c r="BR14" s="60" t="e">
        <f t="shared" si="41"/>
        <v>#DIV/0!</v>
      </c>
      <c r="BS14" s="134"/>
      <c r="BT14" s="144" t="e">
        <f t="shared" si="42"/>
        <v>#DIV/0!</v>
      </c>
      <c r="BU14" s="61">
        <f t="shared" si="12"/>
        <v>0</v>
      </c>
      <c r="BV14" s="62">
        <f t="shared" si="9"/>
        <v>0</v>
      </c>
      <c r="BW14" s="63" t="e">
        <f t="shared" si="10"/>
        <v>#DIV/0!</v>
      </c>
      <c r="BX14" s="62">
        <f t="shared" si="6"/>
        <v>0</v>
      </c>
      <c r="BY14" s="63" t="e">
        <f t="shared" si="11"/>
        <v>#DIV/0!</v>
      </c>
      <c r="BZ14" s="64">
        <f t="shared" si="7"/>
        <v>0</v>
      </c>
      <c r="CA14" s="159" t="e">
        <f t="shared" si="8"/>
        <v>#DIV/0!</v>
      </c>
    </row>
    <row r="15" spans="1:79" ht="15.75">
      <c r="A15" s="253">
        <v>44032</v>
      </c>
      <c r="B15" s="44" t="s">
        <v>37</v>
      </c>
      <c r="C15" s="248"/>
      <c r="D15" s="248"/>
      <c r="E15" s="251" t="e">
        <f t="shared" si="13"/>
        <v>#DIV/0!</v>
      </c>
      <c r="F15" s="248"/>
      <c r="G15" s="250" t="e">
        <f t="shared" si="14"/>
        <v>#DIV/0!</v>
      </c>
      <c r="H15" s="134"/>
      <c r="I15" s="144" t="e">
        <f t="shared" si="15"/>
        <v>#DIV/0!</v>
      </c>
      <c r="J15" s="248"/>
      <c r="K15" s="248"/>
      <c r="L15" s="251" t="e">
        <f t="shared" si="16"/>
        <v>#DIV/0!</v>
      </c>
      <c r="M15" s="248"/>
      <c r="N15" s="250" t="e">
        <f t="shared" si="17"/>
        <v>#DIV/0!</v>
      </c>
      <c r="O15" s="134"/>
      <c r="P15" s="144" t="e">
        <f t="shared" si="18"/>
        <v>#DIV/0!</v>
      </c>
      <c r="Q15" s="248"/>
      <c r="R15" s="248"/>
      <c r="S15" s="251" t="e">
        <f t="shared" si="19"/>
        <v>#DIV/0!</v>
      </c>
      <c r="T15" s="248"/>
      <c r="U15" s="250" t="e">
        <f t="shared" si="20"/>
        <v>#DIV/0!</v>
      </c>
      <c r="V15" s="134"/>
      <c r="W15" s="144" t="e">
        <f t="shared" si="21"/>
        <v>#DIV/0!</v>
      </c>
      <c r="X15" s="248"/>
      <c r="Y15" s="248"/>
      <c r="Z15" s="251" t="e">
        <f t="shared" si="22"/>
        <v>#DIV/0!</v>
      </c>
      <c r="AA15" s="248"/>
      <c r="AB15" s="250" t="e">
        <f t="shared" si="23"/>
        <v>#DIV/0!</v>
      </c>
      <c r="AC15" s="134"/>
      <c r="AD15" s="144" t="e">
        <f t="shared" si="24"/>
        <v>#DIV/0!</v>
      </c>
      <c r="AE15" s="248"/>
      <c r="AF15" s="248"/>
      <c r="AG15" s="251" t="e">
        <f t="shared" si="25"/>
        <v>#DIV/0!</v>
      </c>
      <c r="AH15" s="248"/>
      <c r="AI15" s="250" t="e">
        <f t="shared" si="26"/>
        <v>#DIV/0!</v>
      </c>
      <c r="AJ15" s="134"/>
      <c r="AK15" s="144" t="e">
        <f t="shared" si="27"/>
        <v>#DIV/0!</v>
      </c>
      <c r="AL15" s="248"/>
      <c r="AM15" s="248"/>
      <c r="AN15" s="251" t="e">
        <f t="shared" si="28"/>
        <v>#DIV/0!</v>
      </c>
      <c r="AO15" s="248"/>
      <c r="AP15" s="250" t="e">
        <f t="shared" si="29"/>
        <v>#DIV/0!</v>
      </c>
      <c r="AQ15" s="134"/>
      <c r="AR15" s="144" t="e">
        <f t="shared" si="30"/>
        <v>#DIV/0!</v>
      </c>
      <c r="AS15" s="248"/>
      <c r="AT15" s="248"/>
      <c r="AU15" s="251" t="e">
        <f t="shared" si="31"/>
        <v>#DIV/0!</v>
      </c>
      <c r="AV15" s="248"/>
      <c r="AW15" s="250" t="e">
        <f t="shared" si="32"/>
        <v>#DIV/0!</v>
      </c>
      <c r="AX15" s="134"/>
      <c r="AY15" s="144" t="e">
        <f t="shared" si="33"/>
        <v>#DIV/0!</v>
      </c>
      <c r="AZ15" s="248"/>
      <c r="BA15" s="248"/>
      <c r="BB15" s="251" t="e">
        <f t="shared" si="34"/>
        <v>#DIV/0!</v>
      </c>
      <c r="BC15" s="248"/>
      <c r="BD15" s="250" t="e">
        <f t="shared" si="35"/>
        <v>#DIV/0!</v>
      </c>
      <c r="BE15" s="134"/>
      <c r="BF15" s="144" t="e">
        <f t="shared" si="36"/>
        <v>#DIV/0!</v>
      </c>
      <c r="BG15" s="35"/>
      <c r="BH15" s="35"/>
      <c r="BI15" s="179" t="e">
        <f t="shared" si="37"/>
        <v>#DIV/0!</v>
      </c>
      <c r="BJ15" s="35"/>
      <c r="BK15" s="60" t="e">
        <f t="shared" si="38"/>
        <v>#DIV/0!</v>
      </c>
      <c r="BL15" s="134"/>
      <c r="BM15" s="144" t="e">
        <f t="shared" si="39"/>
        <v>#DIV/0!</v>
      </c>
      <c r="BN15" s="35"/>
      <c r="BO15" s="35"/>
      <c r="BP15" s="179" t="e">
        <f t="shared" si="40"/>
        <v>#DIV/0!</v>
      </c>
      <c r="BQ15" s="35"/>
      <c r="BR15" s="60" t="e">
        <f t="shared" si="41"/>
        <v>#DIV/0!</v>
      </c>
      <c r="BS15" s="134"/>
      <c r="BT15" s="144" t="e">
        <f t="shared" si="42"/>
        <v>#DIV/0!</v>
      </c>
      <c r="BU15" s="61">
        <f t="shared" si="12"/>
        <v>0</v>
      </c>
      <c r="BV15" s="62">
        <f t="shared" si="9"/>
        <v>0</v>
      </c>
      <c r="BW15" s="63" t="e">
        <f t="shared" si="10"/>
        <v>#DIV/0!</v>
      </c>
      <c r="BX15" s="62">
        <f t="shared" si="6"/>
        <v>0</v>
      </c>
      <c r="BY15" s="63" t="e">
        <f t="shared" si="11"/>
        <v>#DIV/0!</v>
      </c>
      <c r="BZ15" s="64">
        <f t="shared" si="7"/>
        <v>0</v>
      </c>
      <c r="CA15" s="159" t="e">
        <f t="shared" si="8"/>
        <v>#DIV/0!</v>
      </c>
    </row>
    <row r="16" spans="1:79" ht="15.75">
      <c r="A16" s="253">
        <v>44033</v>
      </c>
      <c r="B16" s="44" t="s">
        <v>38</v>
      </c>
      <c r="C16" s="248"/>
      <c r="D16" s="248"/>
      <c r="E16" s="251" t="e">
        <f t="shared" si="13"/>
        <v>#DIV/0!</v>
      </c>
      <c r="F16" s="248"/>
      <c r="G16" s="250" t="e">
        <f t="shared" si="14"/>
        <v>#DIV/0!</v>
      </c>
      <c r="H16" s="134"/>
      <c r="I16" s="144" t="e">
        <f t="shared" si="15"/>
        <v>#DIV/0!</v>
      </c>
      <c r="J16" s="248"/>
      <c r="K16" s="248"/>
      <c r="L16" s="251" t="e">
        <f t="shared" si="16"/>
        <v>#DIV/0!</v>
      </c>
      <c r="M16" s="248"/>
      <c r="N16" s="250" t="e">
        <f t="shared" si="17"/>
        <v>#DIV/0!</v>
      </c>
      <c r="O16" s="134"/>
      <c r="P16" s="144" t="e">
        <f t="shared" si="18"/>
        <v>#DIV/0!</v>
      </c>
      <c r="Q16" s="248"/>
      <c r="R16" s="248"/>
      <c r="S16" s="251" t="e">
        <f t="shared" si="19"/>
        <v>#DIV/0!</v>
      </c>
      <c r="T16" s="248"/>
      <c r="U16" s="250" t="e">
        <f t="shared" si="20"/>
        <v>#DIV/0!</v>
      </c>
      <c r="V16" s="134"/>
      <c r="W16" s="144" t="e">
        <f t="shared" si="21"/>
        <v>#DIV/0!</v>
      </c>
      <c r="X16" s="248"/>
      <c r="Y16" s="248"/>
      <c r="Z16" s="251" t="e">
        <f t="shared" si="22"/>
        <v>#DIV/0!</v>
      </c>
      <c r="AA16" s="248"/>
      <c r="AB16" s="250" t="e">
        <f t="shared" si="23"/>
        <v>#DIV/0!</v>
      </c>
      <c r="AC16" s="134"/>
      <c r="AD16" s="144" t="e">
        <f t="shared" si="24"/>
        <v>#DIV/0!</v>
      </c>
      <c r="AE16" s="248"/>
      <c r="AF16" s="248"/>
      <c r="AG16" s="251" t="e">
        <f t="shared" si="25"/>
        <v>#DIV/0!</v>
      </c>
      <c r="AH16" s="248"/>
      <c r="AI16" s="250" t="e">
        <f t="shared" si="26"/>
        <v>#DIV/0!</v>
      </c>
      <c r="AJ16" s="134"/>
      <c r="AK16" s="144" t="e">
        <f t="shared" si="27"/>
        <v>#DIV/0!</v>
      </c>
      <c r="AL16" s="248"/>
      <c r="AM16" s="248"/>
      <c r="AN16" s="251" t="e">
        <f t="shared" si="28"/>
        <v>#DIV/0!</v>
      </c>
      <c r="AO16" s="248"/>
      <c r="AP16" s="250" t="e">
        <f t="shared" si="29"/>
        <v>#DIV/0!</v>
      </c>
      <c r="AQ16" s="134"/>
      <c r="AR16" s="144" t="e">
        <f t="shared" si="30"/>
        <v>#DIV/0!</v>
      </c>
      <c r="AS16" s="248"/>
      <c r="AT16" s="248"/>
      <c r="AU16" s="251" t="e">
        <f t="shared" si="31"/>
        <v>#DIV/0!</v>
      </c>
      <c r="AV16" s="248"/>
      <c r="AW16" s="250" t="e">
        <f t="shared" si="32"/>
        <v>#DIV/0!</v>
      </c>
      <c r="AX16" s="134"/>
      <c r="AY16" s="144" t="e">
        <f t="shared" si="33"/>
        <v>#DIV/0!</v>
      </c>
      <c r="AZ16" s="248"/>
      <c r="BA16" s="248"/>
      <c r="BB16" s="251" t="e">
        <f t="shared" si="34"/>
        <v>#DIV/0!</v>
      </c>
      <c r="BC16" s="248"/>
      <c r="BD16" s="250" t="e">
        <f t="shared" si="35"/>
        <v>#DIV/0!</v>
      </c>
      <c r="BE16" s="134"/>
      <c r="BF16" s="144" t="e">
        <f t="shared" si="36"/>
        <v>#DIV/0!</v>
      </c>
      <c r="BG16" s="35"/>
      <c r="BH16" s="35"/>
      <c r="BI16" s="179" t="e">
        <f t="shared" si="37"/>
        <v>#DIV/0!</v>
      </c>
      <c r="BJ16" s="35"/>
      <c r="BK16" s="60" t="e">
        <f t="shared" si="38"/>
        <v>#DIV/0!</v>
      </c>
      <c r="BL16" s="134"/>
      <c r="BM16" s="144" t="e">
        <f t="shared" si="39"/>
        <v>#DIV/0!</v>
      </c>
      <c r="BN16" s="35"/>
      <c r="BO16" s="35"/>
      <c r="BP16" s="179" t="e">
        <f t="shared" si="40"/>
        <v>#DIV/0!</v>
      </c>
      <c r="BQ16" s="35"/>
      <c r="BR16" s="60" t="e">
        <f t="shared" si="41"/>
        <v>#DIV/0!</v>
      </c>
      <c r="BS16" s="134"/>
      <c r="BT16" s="144" t="e">
        <f t="shared" si="42"/>
        <v>#DIV/0!</v>
      </c>
      <c r="BU16" s="61">
        <f t="shared" si="12"/>
        <v>0</v>
      </c>
      <c r="BV16" s="62">
        <f t="shared" si="9"/>
        <v>0</v>
      </c>
      <c r="BW16" s="63" t="e">
        <f t="shared" si="10"/>
        <v>#DIV/0!</v>
      </c>
      <c r="BX16" s="62">
        <f t="shared" si="6"/>
        <v>0</v>
      </c>
      <c r="BY16" s="63" t="e">
        <f t="shared" si="11"/>
        <v>#DIV/0!</v>
      </c>
      <c r="BZ16" s="64">
        <f t="shared" si="7"/>
        <v>0</v>
      </c>
      <c r="CA16" s="159" t="e">
        <f t="shared" si="8"/>
        <v>#DIV/0!</v>
      </c>
    </row>
    <row r="17" spans="1:79" ht="15.75">
      <c r="A17" s="253">
        <v>44034</v>
      </c>
      <c r="B17" s="44" t="s">
        <v>39</v>
      </c>
      <c r="C17" s="248"/>
      <c r="D17" s="248"/>
      <c r="E17" s="251" t="e">
        <f t="shared" si="13"/>
        <v>#DIV/0!</v>
      </c>
      <c r="F17" s="248"/>
      <c r="G17" s="250" t="e">
        <f t="shared" si="14"/>
        <v>#DIV/0!</v>
      </c>
      <c r="H17" s="134"/>
      <c r="I17" s="144" t="e">
        <f t="shared" si="15"/>
        <v>#DIV/0!</v>
      </c>
      <c r="J17" s="248"/>
      <c r="K17" s="248"/>
      <c r="L17" s="251" t="e">
        <f t="shared" si="16"/>
        <v>#DIV/0!</v>
      </c>
      <c r="M17" s="248"/>
      <c r="N17" s="250" t="e">
        <f t="shared" si="17"/>
        <v>#DIV/0!</v>
      </c>
      <c r="O17" s="134"/>
      <c r="P17" s="144" t="e">
        <f t="shared" si="18"/>
        <v>#DIV/0!</v>
      </c>
      <c r="Q17" s="248"/>
      <c r="R17" s="248"/>
      <c r="S17" s="251" t="e">
        <f t="shared" si="19"/>
        <v>#DIV/0!</v>
      </c>
      <c r="T17" s="248"/>
      <c r="U17" s="250" t="e">
        <f t="shared" si="20"/>
        <v>#DIV/0!</v>
      </c>
      <c r="V17" s="134"/>
      <c r="W17" s="144" t="e">
        <f t="shared" si="21"/>
        <v>#DIV/0!</v>
      </c>
      <c r="X17" s="248"/>
      <c r="Y17" s="248"/>
      <c r="Z17" s="251" t="e">
        <f t="shared" si="22"/>
        <v>#DIV/0!</v>
      </c>
      <c r="AA17" s="248"/>
      <c r="AB17" s="250" t="e">
        <f t="shared" si="23"/>
        <v>#DIV/0!</v>
      </c>
      <c r="AC17" s="134"/>
      <c r="AD17" s="144" t="e">
        <f t="shared" si="24"/>
        <v>#DIV/0!</v>
      </c>
      <c r="AE17" s="248"/>
      <c r="AF17" s="248"/>
      <c r="AG17" s="251" t="e">
        <f t="shared" si="25"/>
        <v>#DIV/0!</v>
      </c>
      <c r="AH17" s="248"/>
      <c r="AI17" s="250" t="e">
        <f t="shared" si="26"/>
        <v>#DIV/0!</v>
      </c>
      <c r="AJ17" s="134"/>
      <c r="AK17" s="144" t="e">
        <f t="shared" si="27"/>
        <v>#DIV/0!</v>
      </c>
      <c r="AL17" s="248"/>
      <c r="AM17" s="248"/>
      <c r="AN17" s="251" t="e">
        <f t="shared" si="28"/>
        <v>#DIV/0!</v>
      </c>
      <c r="AO17" s="248"/>
      <c r="AP17" s="250" t="e">
        <f t="shared" si="29"/>
        <v>#DIV/0!</v>
      </c>
      <c r="AQ17" s="134"/>
      <c r="AR17" s="144" t="e">
        <f t="shared" si="30"/>
        <v>#DIV/0!</v>
      </c>
      <c r="AS17" s="248"/>
      <c r="AT17" s="248"/>
      <c r="AU17" s="251" t="e">
        <f t="shared" si="31"/>
        <v>#DIV/0!</v>
      </c>
      <c r="AV17" s="248"/>
      <c r="AW17" s="250" t="e">
        <f t="shared" si="32"/>
        <v>#DIV/0!</v>
      </c>
      <c r="AX17" s="134"/>
      <c r="AY17" s="144" t="e">
        <f t="shared" si="33"/>
        <v>#DIV/0!</v>
      </c>
      <c r="AZ17" s="248"/>
      <c r="BA17" s="248"/>
      <c r="BB17" s="251" t="e">
        <f t="shared" si="34"/>
        <v>#DIV/0!</v>
      </c>
      <c r="BC17" s="248"/>
      <c r="BD17" s="250" t="e">
        <f t="shared" si="35"/>
        <v>#DIV/0!</v>
      </c>
      <c r="BE17" s="134"/>
      <c r="BF17" s="144" t="e">
        <f t="shared" si="36"/>
        <v>#DIV/0!</v>
      </c>
      <c r="BG17" s="35"/>
      <c r="BH17" s="35"/>
      <c r="BI17" s="179" t="e">
        <f t="shared" si="37"/>
        <v>#DIV/0!</v>
      </c>
      <c r="BJ17" s="35"/>
      <c r="BK17" s="60" t="e">
        <f t="shared" si="38"/>
        <v>#DIV/0!</v>
      </c>
      <c r="BL17" s="134"/>
      <c r="BM17" s="144" t="e">
        <f t="shared" si="39"/>
        <v>#DIV/0!</v>
      </c>
      <c r="BN17" s="35"/>
      <c r="BO17" s="35"/>
      <c r="BP17" s="179" t="e">
        <f t="shared" si="40"/>
        <v>#DIV/0!</v>
      </c>
      <c r="BQ17" s="35"/>
      <c r="BR17" s="60" t="e">
        <f t="shared" si="41"/>
        <v>#DIV/0!</v>
      </c>
      <c r="BS17" s="134"/>
      <c r="BT17" s="144" t="e">
        <f t="shared" si="42"/>
        <v>#DIV/0!</v>
      </c>
      <c r="BU17" s="61">
        <f t="shared" si="12"/>
        <v>0</v>
      </c>
      <c r="BV17" s="62">
        <f t="shared" si="9"/>
        <v>0</v>
      </c>
      <c r="BW17" s="63" t="e">
        <f t="shared" si="10"/>
        <v>#DIV/0!</v>
      </c>
      <c r="BX17" s="62">
        <f t="shared" si="6"/>
        <v>0</v>
      </c>
      <c r="BY17" s="63" t="e">
        <f t="shared" si="11"/>
        <v>#DIV/0!</v>
      </c>
      <c r="BZ17" s="64">
        <f t="shared" si="7"/>
        <v>0</v>
      </c>
      <c r="CA17" s="159" t="e">
        <f t="shared" si="8"/>
        <v>#DIV/0!</v>
      </c>
    </row>
    <row r="18" spans="1:79" ht="15.75">
      <c r="A18" s="253">
        <v>44035</v>
      </c>
      <c r="B18" s="44" t="s">
        <v>33</v>
      </c>
      <c r="C18" s="248"/>
      <c r="D18" s="248"/>
      <c r="E18" s="251" t="e">
        <f t="shared" si="13"/>
        <v>#DIV/0!</v>
      </c>
      <c r="F18" s="248"/>
      <c r="G18" s="250" t="e">
        <f t="shared" si="14"/>
        <v>#DIV/0!</v>
      </c>
      <c r="H18" s="134"/>
      <c r="I18" s="144" t="e">
        <f t="shared" si="15"/>
        <v>#DIV/0!</v>
      </c>
      <c r="J18" s="248"/>
      <c r="K18" s="248"/>
      <c r="L18" s="251" t="e">
        <f t="shared" si="16"/>
        <v>#DIV/0!</v>
      </c>
      <c r="M18" s="248"/>
      <c r="N18" s="250" t="e">
        <f t="shared" si="17"/>
        <v>#DIV/0!</v>
      </c>
      <c r="O18" s="134"/>
      <c r="P18" s="144" t="e">
        <f t="shared" si="18"/>
        <v>#DIV/0!</v>
      </c>
      <c r="Q18" s="248"/>
      <c r="R18" s="248"/>
      <c r="S18" s="251" t="e">
        <f t="shared" si="19"/>
        <v>#DIV/0!</v>
      </c>
      <c r="T18" s="248"/>
      <c r="U18" s="250" t="e">
        <f t="shared" si="20"/>
        <v>#DIV/0!</v>
      </c>
      <c r="V18" s="134"/>
      <c r="W18" s="144" t="e">
        <f t="shared" si="21"/>
        <v>#DIV/0!</v>
      </c>
      <c r="X18" s="248"/>
      <c r="Y18" s="248"/>
      <c r="Z18" s="251" t="e">
        <f t="shared" si="22"/>
        <v>#DIV/0!</v>
      </c>
      <c r="AA18" s="248"/>
      <c r="AB18" s="250" t="e">
        <f t="shared" si="23"/>
        <v>#DIV/0!</v>
      </c>
      <c r="AC18" s="134"/>
      <c r="AD18" s="144" t="e">
        <f t="shared" si="24"/>
        <v>#DIV/0!</v>
      </c>
      <c r="AE18" s="248"/>
      <c r="AF18" s="248"/>
      <c r="AG18" s="251" t="e">
        <f t="shared" si="25"/>
        <v>#DIV/0!</v>
      </c>
      <c r="AH18" s="248"/>
      <c r="AI18" s="250" t="e">
        <f t="shared" si="26"/>
        <v>#DIV/0!</v>
      </c>
      <c r="AJ18" s="134"/>
      <c r="AK18" s="144" t="e">
        <f t="shared" si="27"/>
        <v>#DIV/0!</v>
      </c>
      <c r="AL18" s="248"/>
      <c r="AM18" s="248"/>
      <c r="AN18" s="251" t="e">
        <f t="shared" si="28"/>
        <v>#DIV/0!</v>
      </c>
      <c r="AO18" s="248"/>
      <c r="AP18" s="250" t="e">
        <f t="shared" si="29"/>
        <v>#DIV/0!</v>
      </c>
      <c r="AQ18" s="134"/>
      <c r="AR18" s="144" t="e">
        <f t="shared" si="30"/>
        <v>#DIV/0!</v>
      </c>
      <c r="AS18" s="248"/>
      <c r="AT18" s="248"/>
      <c r="AU18" s="251" t="e">
        <f t="shared" si="31"/>
        <v>#DIV/0!</v>
      </c>
      <c r="AV18" s="248"/>
      <c r="AW18" s="250" t="e">
        <f t="shared" si="32"/>
        <v>#DIV/0!</v>
      </c>
      <c r="AX18" s="134"/>
      <c r="AY18" s="144" t="e">
        <f t="shared" si="33"/>
        <v>#DIV/0!</v>
      </c>
      <c r="AZ18" s="248"/>
      <c r="BA18" s="248"/>
      <c r="BB18" s="251" t="e">
        <f t="shared" si="34"/>
        <v>#DIV/0!</v>
      </c>
      <c r="BC18" s="248"/>
      <c r="BD18" s="250" t="e">
        <f t="shared" si="35"/>
        <v>#DIV/0!</v>
      </c>
      <c r="BE18" s="134"/>
      <c r="BF18" s="144" t="e">
        <f t="shared" si="36"/>
        <v>#DIV/0!</v>
      </c>
      <c r="BG18" s="35"/>
      <c r="BH18" s="35"/>
      <c r="BI18" s="179" t="e">
        <f t="shared" si="37"/>
        <v>#DIV/0!</v>
      </c>
      <c r="BJ18" s="35"/>
      <c r="BK18" s="60" t="e">
        <f t="shared" si="38"/>
        <v>#DIV/0!</v>
      </c>
      <c r="BL18" s="134"/>
      <c r="BM18" s="144" t="e">
        <f t="shared" si="39"/>
        <v>#DIV/0!</v>
      </c>
      <c r="BN18" s="35"/>
      <c r="BO18" s="35"/>
      <c r="BP18" s="179" t="e">
        <f t="shared" si="40"/>
        <v>#DIV/0!</v>
      </c>
      <c r="BQ18" s="35"/>
      <c r="BR18" s="60" t="e">
        <f t="shared" si="41"/>
        <v>#DIV/0!</v>
      </c>
      <c r="BS18" s="134"/>
      <c r="BT18" s="144" t="e">
        <f t="shared" si="42"/>
        <v>#DIV/0!</v>
      </c>
      <c r="BU18" s="61">
        <f t="shared" si="12"/>
        <v>0</v>
      </c>
      <c r="BV18" s="62">
        <f t="shared" si="9"/>
        <v>0</v>
      </c>
      <c r="BW18" s="63" t="e">
        <f t="shared" si="10"/>
        <v>#DIV/0!</v>
      </c>
      <c r="BX18" s="62">
        <f t="shared" si="6"/>
        <v>0</v>
      </c>
      <c r="BY18" s="63" t="e">
        <f t="shared" si="11"/>
        <v>#DIV/0!</v>
      </c>
      <c r="BZ18" s="64">
        <f t="shared" si="7"/>
        <v>0</v>
      </c>
      <c r="CA18" s="159" t="e">
        <f t="shared" si="8"/>
        <v>#DIV/0!</v>
      </c>
    </row>
    <row r="19" spans="1:79" ht="15.75">
      <c r="A19" s="253">
        <v>44036</v>
      </c>
      <c r="B19" s="44" t="s">
        <v>34</v>
      </c>
      <c r="C19" s="248"/>
      <c r="D19" s="248"/>
      <c r="E19" s="251" t="e">
        <f t="shared" si="13"/>
        <v>#DIV/0!</v>
      </c>
      <c r="F19" s="248"/>
      <c r="G19" s="250" t="e">
        <f t="shared" si="14"/>
        <v>#DIV/0!</v>
      </c>
      <c r="H19" s="134"/>
      <c r="I19" s="144" t="e">
        <f t="shared" si="15"/>
        <v>#DIV/0!</v>
      </c>
      <c r="J19" s="248"/>
      <c r="K19" s="248"/>
      <c r="L19" s="251" t="e">
        <f t="shared" si="16"/>
        <v>#DIV/0!</v>
      </c>
      <c r="M19" s="248"/>
      <c r="N19" s="250" t="e">
        <f t="shared" si="17"/>
        <v>#DIV/0!</v>
      </c>
      <c r="O19" s="134"/>
      <c r="P19" s="144" t="e">
        <f t="shared" si="18"/>
        <v>#DIV/0!</v>
      </c>
      <c r="Q19" s="248"/>
      <c r="R19" s="248"/>
      <c r="S19" s="251" t="e">
        <f t="shared" si="19"/>
        <v>#DIV/0!</v>
      </c>
      <c r="T19" s="248"/>
      <c r="U19" s="250" t="e">
        <f t="shared" si="20"/>
        <v>#DIV/0!</v>
      </c>
      <c r="V19" s="134"/>
      <c r="W19" s="144" t="e">
        <f t="shared" si="21"/>
        <v>#DIV/0!</v>
      </c>
      <c r="X19" s="248"/>
      <c r="Y19" s="248"/>
      <c r="Z19" s="251" t="e">
        <f t="shared" si="22"/>
        <v>#DIV/0!</v>
      </c>
      <c r="AA19" s="248"/>
      <c r="AB19" s="250" t="e">
        <f t="shared" si="23"/>
        <v>#DIV/0!</v>
      </c>
      <c r="AC19" s="134"/>
      <c r="AD19" s="144" t="e">
        <f t="shared" si="24"/>
        <v>#DIV/0!</v>
      </c>
      <c r="AE19" s="248"/>
      <c r="AF19" s="248"/>
      <c r="AG19" s="251" t="e">
        <f t="shared" si="25"/>
        <v>#DIV/0!</v>
      </c>
      <c r="AH19" s="248"/>
      <c r="AI19" s="250" t="e">
        <f t="shared" si="26"/>
        <v>#DIV/0!</v>
      </c>
      <c r="AJ19" s="134"/>
      <c r="AK19" s="144" t="e">
        <f t="shared" si="27"/>
        <v>#DIV/0!</v>
      </c>
      <c r="AL19" s="248"/>
      <c r="AM19" s="248"/>
      <c r="AN19" s="251" t="e">
        <f t="shared" si="28"/>
        <v>#DIV/0!</v>
      </c>
      <c r="AO19" s="248"/>
      <c r="AP19" s="250" t="e">
        <f t="shared" si="29"/>
        <v>#DIV/0!</v>
      </c>
      <c r="AQ19" s="134"/>
      <c r="AR19" s="144" t="e">
        <f t="shared" si="30"/>
        <v>#DIV/0!</v>
      </c>
      <c r="AS19" s="248"/>
      <c r="AT19" s="248"/>
      <c r="AU19" s="251" t="e">
        <f t="shared" si="31"/>
        <v>#DIV/0!</v>
      </c>
      <c r="AV19" s="248"/>
      <c r="AW19" s="250" t="e">
        <f t="shared" si="32"/>
        <v>#DIV/0!</v>
      </c>
      <c r="AX19" s="134"/>
      <c r="AY19" s="144" t="e">
        <f t="shared" si="33"/>
        <v>#DIV/0!</v>
      </c>
      <c r="AZ19" s="248"/>
      <c r="BA19" s="248"/>
      <c r="BB19" s="251" t="e">
        <f t="shared" si="34"/>
        <v>#DIV/0!</v>
      </c>
      <c r="BC19" s="248"/>
      <c r="BD19" s="250" t="e">
        <f t="shared" si="35"/>
        <v>#DIV/0!</v>
      </c>
      <c r="BE19" s="134"/>
      <c r="BF19" s="144" t="e">
        <f t="shared" si="36"/>
        <v>#DIV/0!</v>
      </c>
      <c r="BG19" s="35"/>
      <c r="BH19" s="35"/>
      <c r="BI19" s="179" t="e">
        <f t="shared" si="37"/>
        <v>#DIV/0!</v>
      </c>
      <c r="BJ19" s="35"/>
      <c r="BK19" s="60" t="e">
        <f t="shared" si="38"/>
        <v>#DIV/0!</v>
      </c>
      <c r="BL19" s="134"/>
      <c r="BM19" s="144" t="e">
        <f t="shared" si="39"/>
        <v>#DIV/0!</v>
      </c>
      <c r="BN19" s="35"/>
      <c r="BO19" s="35"/>
      <c r="BP19" s="179" t="e">
        <f t="shared" si="40"/>
        <v>#DIV/0!</v>
      </c>
      <c r="BQ19" s="35"/>
      <c r="BR19" s="60" t="e">
        <f t="shared" si="41"/>
        <v>#DIV/0!</v>
      </c>
      <c r="BS19" s="134"/>
      <c r="BT19" s="144" t="e">
        <f t="shared" si="42"/>
        <v>#DIV/0!</v>
      </c>
      <c r="BU19" s="61">
        <f t="shared" si="12"/>
        <v>0</v>
      </c>
      <c r="BV19" s="62">
        <f t="shared" si="9"/>
        <v>0</v>
      </c>
      <c r="BW19" s="63" t="e">
        <f t="shared" si="10"/>
        <v>#DIV/0!</v>
      </c>
      <c r="BX19" s="62">
        <f t="shared" si="6"/>
        <v>0</v>
      </c>
      <c r="BY19" s="63" t="e">
        <f t="shared" si="11"/>
        <v>#DIV/0!</v>
      </c>
      <c r="BZ19" s="64">
        <f t="shared" si="7"/>
        <v>0</v>
      </c>
      <c r="CA19" s="159" t="e">
        <f t="shared" si="8"/>
        <v>#DIV/0!</v>
      </c>
    </row>
    <row r="20" spans="1:79" ht="15.75">
      <c r="A20" s="253">
        <v>44037</v>
      </c>
      <c r="B20" s="44" t="s">
        <v>35</v>
      </c>
      <c r="C20" s="248"/>
      <c r="D20" s="248"/>
      <c r="E20" s="251" t="e">
        <f t="shared" si="13"/>
        <v>#DIV/0!</v>
      </c>
      <c r="F20" s="248"/>
      <c r="G20" s="250" t="e">
        <f t="shared" si="14"/>
        <v>#DIV/0!</v>
      </c>
      <c r="H20" s="134"/>
      <c r="I20" s="144" t="e">
        <f t="shared" si="15"/>
        <v>#DIV/0!</v>
      </c>
      <c r="J20" s="248"/>
      <c r="K20" s="248"/>
      <c r="L20" s="251" t="e">
        <f t="shared" si="16"/>
        <v>#DIV/0!</v>
      </c>
      <c r="M20" s="248"/>
      <c r="N20" s="250" t="e">
        <f t="shared" si="17"/>
        <v>#DIV/0!</v>
      </c>
      <c r="O20" s="134"/>
      <c r="P20" s="144" t="e">
        <f t="shared" si="18"/>
        <v>#DIV/0!</v>
      </c>
      <c r="Q20" s="248"/>
      <c r="R20" s="248"/>
      <c r="S20" s="251" t="e">
        <f t="shared" si="19"/>
        <v>#DIV/0!</v>
      </c>
      <c r="T20" s="248"/>
      <c r="U20" s="250" t="e">
        <f t="shared" si="20"/>
        <v>#DIV/0!</v>
      </c>
      <c r="V20" s="134"/>
      <c r="W20" s="144" t="e">
        <f t="shared" si="21"/>
        <v>#DIV/0!</v>
      </c>
      <c r="X20" s="248"/>
      <c r="Y20" s="248"/>
      <c r="Z20" s="251" t="e">
        <f t="shared" si="22"/>
        <v>#DIV/0!</v>
      </c>
      <c r="AA20" s="248"/>
      <c r="AB20" s="250" t="e">
        <f t="shared" si="23"/>
        <v>#DIV/0!</v>
      </c>
      <c r="AC20" s="134"/>
      <c r="AD20" s="144" t="e">
        <f t="shared" si="24"/>
        <v>#DIV/0!</v>
      </c>
      <c r="AE20" s="248"/>
      <c r="AF20" s="248"/>
      <c r="AG20" s="251" t="e">
        <f t="shared" si="25"/>
        <v>#DIV/0!</v>
      </c>
      <c r="AH20" s="248"/>
      <c r="AI20" s="250" t="e">
        <f t="shared" si="26"/>
        <v>#DIV/0!</v>
      </c>
      <c r="AJ20" s="134"/>
      <c r="AK20" s="144" t="e">
        <f t="shared" si="27"/>
        <v>#DIV/0!</v>
      </c>
      <c r="AL20" s="248"/>
      <c r="AM20" s="248"/>
      <c r="AN20" s="251" t="e">
        <f t="shared" si="28"/>
        <v>#DIV/0!</v>
      </c>
      <c r="AO20" s="248"/>
      <c r="AP20" s="250" t="e">
        <f t="shared" si="29"/>
        <v>#DIV/0!</v>
      </c>
      <c r="AQ20" s="134"/>
      <c r="AR20" s="144" t="e">
        <f t="shared" si="30"/>
        <v>#DIV/0!</v>
      </c>
      <c r="AS20" s="248"/>
      <c r="AT20" s="248"/>
      <c r="AU20" s="251" t="e">
        <f t="shared" si="31"/>
        <v>#DIV/0!</v>
      </c>
      <c r="AV20" s="248"/>
      <c r="AW20" s="250" t="e">
        <f t="shared" si="32"/>
        <v>#DIV/0!</v>
      </c>
      <c r="AX20" s="134"/>
      <c r="AY20" s="144" t="e">
        <f t="shared" si="33"/>
        <v>#DIV/0!</v>
      </c>
      <c r="AZ20" s="248"/>
      <c r="BA20" s="248"/>
      <c r="BB20" s="251" t="e">
        <f t="shared" si="34"/>
        <v>#DIV/0!</v>
      </c>
      <c r="BC20" s="248"/>
      <c r="BD20" s="250" t="e">
        <f t="shared" si="35"/>
        <v>#DIV/0!</v>
      </c>
      <c r="BE20" s="134"/>
      <c r="BF20" s="144" t="e">
        <f t="shared" si="36"/>
        <v>#DIV/0!</v>
      </c>
      <c r="BG20" s="35"/>
      <c r="BH20" s="35"/>
      <c r="BI20" s="179" t="e">
        <f t="shared" si="37"/>
        <v>#DIV/0!</v>
      </c>
      <c r="BJ20" s="35"/>
      <c r="BK20" s="60" t="e">
        <f t="shared" si="38"/>
        <v>#DIV/0!</v>
      </c>
      <c r="BL20" s="134"/>
      <c r="BM20" s="144" t="e">
        <f t="shared" si="39"/>
        <v>#DIV/0!</v>
      </c>
      <c r="BN20" s="35"/>
      <c r="BO20" s="35"/>
      <c r="BP20" s="179" t="e">
        <f t="shared" si="40"/>
        <v>#DIV/0!</v>
      </c>
      <c r="BQ20" s="35"/>
      <c r="BR20" s="60" t="e">
        <f t="shared" si="41"/>
        <v>#DIV/0!</v>
      </c>
      <c r="BS20" s="134"/>
      <c r="BT20" s="144" t="e">
        <f t="shared" si="42"/>
        <v>#DIV/0!</v>
      </c>
      <c r="BU20" s="61">
        <f t="shared" si="12"/>
        <v>0</v>
      </c>
      <c r="BV20" s="62">
        <f t="shared" si="9"/>
        <v>0</v>
      </c>
      <c r="BW20" s="63" t="e">
        <f t="shared" si="10"/>
        <v>#DIV/0!</v>
      </c>
      <c r="BX20" s="62">
        <f t="shared" si="6"/>
        <v>0</v>
      </c>
      <c r="BY20" s="63" t="e">
        <f t="shared" si="11"/>
        <v>#DIV/0!</v>
      </c>
      <c r="BZ20" s="64">
        <f t="shared" si="7"/>
        <v>0</v>
      </c>
      <c r="CA20" s="159" t="e">
        <f t="shared" si="8"/>
        <v>#DIV/0!</v>
      </c>
    </row>
    <row r="21" spans="1:79" ht="15.75">
      <c r="A21" s="253">
        <v>44038</v>
      </c>
      <c r="B21" s="44" t="s">
        <v>36</v>
      </c>
      <c r="C21" s="248"/>
      <c r="D21" s="248"/>
      <c r="E21" s="251" t="e">
        <f t="shared" si="13"/>
        <v>#DIV/0!</v>
      </c>
      <c r="F21" s="248"/>
      <c r="G21" s="250" t="e">
        <f t="shared" si="14"/>
        <v>#DIV/0!</v>
      </c>
      <c r="H21" s="134"/>
      <c r="I21" s="144" t="e">
        <f t="shared" si="15"/>
        <v>#DIV/0!</v>
      </c>
      <c r="J21" s="248"/>
      <c r="K21" s="248"/>
      <c r="L21" s="251" t="e">
        <f t="shared" si="16"/>
        <v>#DIV/0!</v>
      </c>
      <c r="M21" s="248"/>
      <c r="N21" s="250" t="e">
        <f t="shared" si="17"/>
        <v>#DIV/0!</v>
      </c>
      <c r="O21" s="134"/>
      <c r="P21" s="144" t="e">
        <f t="shared" si="18"/>
        <v>#DIV/0!</v>
      </c>
      <c r="Q21" s="248"/>
      <c r="R21" s="248"/>
      <c r="S21" s="251" t="e">
        <f t="shared" si="19"/>
        <v>#DIV/0!</v>
      </c>
      <c r="T21" s="248"/>
      <c r="U21" s="250" t="e">
        <f t="shared" si="20"/>
        <v>#DIV/0!</v>
      </c>
      <c r="V21" s="134"/>
      <c r="W21" s="144" t="e">
        <f t="shared" si="21"/>
        <v>#DIV/0!</v>
      </c>
      <c r="X21" s="248"/>
      <c r="Y21" s="248"/>
      <c r="Z21" s="251" t="e">
        <f t="shared" si="22"/>
        <v>#DIV/0!</v>
      </c>
      <c r="AA21" s="248"/>
      <c r="AB21" s="250" t="e">
        <f t="shared" si="23"/>
        <v>#DIV/0!</v>
      </c>
      <c r="AC21" s="134"/>
      <c r="AD21" s="144" t="e">
        <f t="shared" si="24"/>
        <v>#DIV/0!</v>
      </c>
      <c r="AE21" s="248"/>
      <c r="AF21" s="248"/>
      <c r="AG21" s="251" t="e">
        <f t="shared" si="25"/>
        <v>#DIV/0!</v>
      </c>
      <c r="AH21" s="248"/>
      <c r="AI21" s="250" t="e">
        <f t="shared" si="26"/>
        <v>#DIV/0!</v>
      </c>
      <c r="AJ21" s="134"/>
      <c r="AK21" s="144" t="e">
        <f t="shared" si="27"/>
        <v>#DIV/0!</v>
      </c>
      <c r="AL21" s="248"/>
      <c r="AM21" s="248"/>
      <c r="AN21" s="251" t="e">
        <f t="shared" si="28"/>
        <v>#DIV/0!</v>
      </c>
      <c r="AO21" s="248"/>
      <c r="AP21" s="250" t="e">
        <f t="shared" si="29"/>
        <v>#DIV/0!</v>
      </c>
      <c r="AQ21" s="134"/>
      <c r="AR21" s="144" t="e">
        <f t="shared" si="30"/>
        <v>#DIV/0!</v>
      </c>
      <c r="AS21" s="248"/>
      <c r="AT21" s="248"/>
      <c r="AU21" s="251" t="e">
        <f t="shared" si="31"/>
        <v>#DIV/0!</v>
      </c>
      <c r="AV21" s="248"/>
      <c r="AW21" s="250" t="e">
        <f t="shared" si="32"/>
        <v>#DIV/0!</v>
      </c>
      <c r="AX21" s="134"/>
      <c r="AY21" s="144" t="e">
        <f t="shared" si="33"/>
        <v>#DIV/0!</v>
      </c>
      <c r="AZ21" s="248"/>
      <c r="BA21" s="248"/>
      <c r="BB21" s="251" t="e">
        <f t="shared" si="34"/>
        <v>#DIV/0!</v>
      </c>
      <c r="BC21" s="248"/>
      <c r="BD21" s="250" t="e">
        <f t="shared" si="35"/>
        <v>#DIV/0!</v>
      </c>
      <c r="BE21" s="134"/>
      <c r="BF21" s="144" t="e">
        <f t="shared" si="36"/>
        <v>#DIV/0!</v>
      </c>
      <c r="BG21" s="35"/>
      <c r="BH21" s="35"/>
      <c r="BI21" s="179" t="e">
        <f t="shared" si="37"/>
        <v>#DIV/0!</v>
      </c>
      <c r="BJ21" s="35"/>
      <c r="BK21" s="60" t="e">
        <f t="shared" si="38"/>
        <v>#DIV/0!</v>
      </c>
      <c r="BL21" s="134"/>
      <c r="BM21" s="144" t="e">
        <f t="shared" si="39"/>
        <v>#DIV/0!</v>
      </c>
      <c r="BN21" s="35"/>
      <c r="BO21" s="35"/>
      <c r="BP21" s="179" t="e">
        <f t="shared" si="40"/>
        <v>#DIV/0!</v>
      </c>
      <c r="BQ21" s="35"/>
      <c r="BR21" s="60" t="e">
        <f t="shared" si="41"/>
        <v>#DIV/0!</v>
      </c>
      <c r="BS21" s="134"/>
      <c r="BT21" s="144" t="e">
        <f t="shared" si="42"/>
        <v>#DIV/0!</v>
      </c>
      <c r="BU21" s="61">
        <f t="shared" si="12"/>
        <v>0</v>
      </c>
      <c r="BV21" s="62">
        <f t="shared" si="9"/>
        <v>0</v>
      </c>
      <c r="BW21" s="63" t="e">
        <f t="shared" si="10"/>
        <v>#DIV/0!</v>
      </c>
      <c r="BX21" s="62">
        <f t="shared" si="6"/>
        <v>0</v>
      </c>
      <c r="BY21" s="63" t="e">
        <f t="shared" si="11"/>
        <v>#DIV/0!</v>
      </c>
      <c r="BZ21" s="64">
        <f t="shared" si="7"/>
        <v>0</v>
      </c>
      <c r="CA21" s="159" t="e">
        <f t="shared" si="8"/>
        <v>#DIV/0!</v>
      </c>
    </row>
    <row r="22" spans="1:79" ht="15.75">
      <c r="A22" s="253">
        <v>44039</v>
      </c>
      <c r="B22" s="44" t="s">
        <v>37</v>
      </c>
      <c r="C22" s="248"/>
      <c r="D22" s="248"/>
      <c r="E22" s="251" t="e">
        <f t="shared" si="13"/>
        <v>#DIV/0!</v>
      </c>
      <c r="F22" s="248"/>
      <c r="G22" s="250" t="e">
        <f t="shared" si="14"/>
        <v>#DIV/0!</v>
      </c>
      <c r="H22" s="134"/>
      <c r="I22" s="144" t="e">
        <f t="shared" si="15"/>
        <v>#DIV/0!</v>
      </c>
      <c r="J22" s="248"/>
      <c r="K22" s="248"/>
      <c r="L22" s="251" t="e">
        <f t="shared" si="16"/>
        <v>#DIV/0!</v>
      </c>
      <c r="M22" s="248"/>
      <c r="N22" s="250" t="e">
        <f t="shared" si="17"/>
        <v>#DIV/0!</v>
      </c>
      <c r="O22" s="134"/>
      <c r="P22" s="144" t="e">
        <f t="shared" si="18"/>
        <v>#DIV/0!</v>
      </c>
      <c r="Q22" s="248"/>
      <c r="R22" s="248"/>
      <c r="S22" s="251" t="e">
        <f t="shared" si="19"/>
        <v>#DIV/0!</v>
      </c>
      <c r="T22" s="248"/>
      <c r="U22" s="250" t="e">
        <f t="shared" si="20"/>
        <v>#DIV/0!</v>
      </c>
      <c r="V22" s="134"/>
      <c r="W22" s="144" t="e">
        <f t="shared" si="21"/>
        <v>#DIV/0!</v>
      </c>
      <c r="X22" s="248"/>
      <c r="Y22" s="248"/>
      <c r="Z22" s="251" t="e">
        <f t="shared" si="22"/>
        <v>#DIV/0!</v>
      </c>
      <c r="AA22" s="248"/>
      <c r="AB22" s="250" t="e">
        <f t="shared" si="23"/>
        <v>#DIV/0!</v>
      </c>
      <c r="AC22" s="134"/>
      <c r="AD22" s="144" t="e">
        <f t="shared" si="24"/>
        <v>#DIV/0!</v>
      </c>
      <c r="AE22" s="248"/>
      <c r="AF22" s="248"/>
      <c r="AG22" s="251" t="e">
        <f t="shared" si="25"/>
        <v>#DIV/0!</v>
      </c>
      <c r="AH22" s="248"/>
      <c r="AI22" s="250" t="e">
        <f t="shared" si="26"/>
        <v>#DIV/0!</v>
      </c>
      <c r="AJ22" s="134"/>
      <c r="AK22" s="144" t="e">
        <f t="shared" si="27"/>
        <v>#DIV/0!</v>
      </c>
      <c r="AL22" s="248"/>
      <c r="AM22" s="248"/>
      <c r="AN22" s="251" t="e">
        <f t="shared" si="28"/>
        <v>#DIV/0!</v>
      </c>
      <c r="AO22" s="248"/>
      <c r="AP22" s="250" t="e">
        <f t="shared" si="29"/>
        <v>#DIV/0!</v>
      </c>
      <c r="AQ22" s="134"/>
      <c r="AR22" s="144" t="e">
        <f t="shared" si="30"/>
        <v>#DIV/0!</v>
      </c>
      <c r="AS22" s="248"/>
      <c r="AT22" s="248"/>
      <c r="AU22" s="251" t="e">
        <f t="shared" si="31"/>
        <v>#DIV/0!</v>
      </c>
      <c r="AV22" s="248"/>
      <c r="AW22" s="250" t="e">
        <f t="shared" si="32"/>
        <v>#DIV/0!</v>
      </c>
      <c r="AX22" s="134"/>
      <c r="AY22" s="144" t="e">
        <f t="shared" si="33"/>
        <v>#DIV/0!</v>
      </c>
      <c r="AZ22" s="248"/>
      <c r="BA22" s="248"/>
      <c r="BB22" s="251" t="e">
        <f t="shared" si="34"/>
        <v>#DIV/0!</v>
      </c>
      <c r="BC22" s="248"/>
      <c r="BD22" s="250" t="e">
        <f t="shared" si="35"/>
        <v>#DIV/0!</v>
      </c>
      <c r="BE22" s="134"/>
      <c r="BF22" s="144" t="e">
        <f t="shared" si="36"/>
        <v>#DIV/0!</v>
      </c>
      <c r="BG22" s="35"/>
      <c r="BH22" s="35"/>
      <c r="BI22" s="179" t="e">
        <f t="shared" si="37"/>
        <v>#DIV/0!</v>
      </c>
      <c r="BJ22" s="35"/>
      <c r="BK22" s="60" t="e">
        <f t="shared" si="38"/>
        <v>#DIV/0!</v>
      </c>
      <c r="BL22" s="134"/>
      <c r="BM22" s="144" t="e">
        <f t="shared" si="39"/>
        <v>#DIV/0!</v>
      </c>
      <c r="BN22" s="35"/>
      <c r="BO22" s="35"/>
      <c r="BP22" s="179" t="e">
        <f t="shared" si="40"/>
        <v>#DIV/0!</v>
      </c>
      <c r="BQ22" s="35"/>
      <c r="BR22" s="60" t="e">
        <f t="shared" si="41"/>
        <v>#DIV/0!</v>
      </c>
      <c r="BS22" s="134"/>
      <c r="BT22" s="144" t="e">
        <f t="shared" si="42"/>
        <v>#DIV/0!</v>
      </c>
      <c r="BU22" s="61">
        <f t="shared" si="12"/>
        <v>0</v>
      </c>
      <c r="BV22" s="62">
        <f t="shared" si="9"/>
        <v>0</v>
      </c>
      <c r="BW22" s="63" t="e">
        <f t="shared" si="10"/>
        <v>#DIV/0!</v>
      </c>
      <c r="BX22" s="62">
        <f t="shared" si="6"/>
        <v>0</v>
      </c>
      <c r="BY22" s="63" t="e">
        <f t="shared" si="11"/>
        <v>#DIV/0!</v>
      </c>
      <c r="BZ22" s="64">
        <f t="shared" si="7"/>
        <v>0</v>
      </c>
      <c r="CA22" s="159" t="e">
        <f t="shared" si="8"/>
        <v>#DIV/0!</v>
      </c>
    </row>
    <row r="23" spans="1:79" ht="15.75">
      <c r="A23" s="253">
        <v>44040</v>
      </c>
      <c r="B23" s="44" t="s">
        <v>38</v>
      </c>
      <c r="C23" s="248"/>
      <c r="D23" s="248"/>
      <c r="E23" s="251" t="e">
        <f t="shared" si="13"/>
        <v>#DIV/0!</v>
      </c>
      <c r="F23" s="248"/>
      <c r="G23" s="250" t="e">
        <f t="shared" si="14"/>
        <v>#DIV/0!</v>
      </c>
      <c r="H23" s="134"/>
      <c r="I23" s="144" t="e">
        <f t="shared" si="15"/>
        <v>#DIV/0!</v>
      </c>
      <c r="J23" s="248"/>
      <c r="K23" s="248"/>
      <c r="L23" s="251" t="e">
        <f t="shared" si="16"/>
        <v>#DIV/0!</v>
      </c>
      <c r="M23" s="248"/>
      <c r="N23" s="250" t="e">
        <f t="shared" si="17"/>
        <v>#DIV/0!</v>
      </c>
      <c r="O23" s="134"/>
      <c r="P23" s="144" t="e">
        <f t="shared" si="18"/>
        <v>#DIV/0!</v>
      </c>
      <c r="Q23" s="248"/>
      <c r="R23" s="248"/>
      <c r="S23" s="251" t="e">
        <f t="shared" si="19"/>
        <v>#DIV/0!</v>
      </c>
      <c r="T23" s="248"/>
      <c r="U23" s="250" t="e">
        <f t="shared" si="20"/>
        <v>#DIV/0!</v>
      </c>
      <c r="V23" s="134"/>
      <c r="W23" s="144" t="e">
        <f t="shared" si="21"/>
        <v>#DIV/0!</v>
      </c>
      <c r="X23" s="248"/>
      <c r="Y23" s="248"/>
      <c r="Z23" s="251" t="e">
        <f t="shared" si="22"/>
        <v>#DIV/0!</v>
      </c>
      <c r="AA23" s="248"/>
      <c r="AB23" s="250" t="e">
        <f t="shared" si="23"/>
        <v>#DIV/0!</v>
      </c>
      <c r="AC23" s="134"/>
      <c r="AD23" s="144" t="e">
        <f t="shared" si="24"/>
        <v>#DIV/0!</v>
      </c>
      <c r="AE23" s="248"/>
      <c r="AF23" s="248"/>
      <c r="AG23" s="251" t="e">
        <f t="shared" si="25"/>
        <v>#DIV/0!</v>
      </c>
      <c r="AH23" s="248"/>
      <c r="AI23" s="250" t="e">
        <f t="shared" si="26"/>
        <v>#DIV/0!</v>
      </c>
      <c r="AJ23" s="134"/>
      <c r="AK23" s="144" t="e">
        <f t="shared" si="27"/>
        <v>#DIV/0!</v>
      </c>
      <c r="AL23" s="248"/>
      <c r="AM23" s="248"/>
      <c r="AN23" s="251" t="e">
        <f t="shared" si="28"/>
        <v>#DIV/0!</v>
      </c>
      <c r="AO23" s="248"/>
      <c r="AP23" s="250" t="e">
        <f t="shared" si="29"/>
        <v>#DIV/0!</v>
      </c>
      <c r="AQ23" s="134"/>
      <c r="AR23" s="144" t="e">
        <f t="shared" si="30"/>
        <v>#DIV/0!</v>
      </c>
      <c r="AS23" s="248"/>
      <c r="AT23" s="248"/>
      <c r="AU23" s="251" t="e">
        <f t="shared" si="31"/>
        <v>#DIV/0!</v>
      </c>
      <c r="AV23" s="248"/>
      <c r="AW23" s="250" t="e">
        <f t="shared" si="32"/>
        <v>#DIV/0!</v>
      </c>
      <c r="AX23" s="134"/>
      <c r="AY23" s="144" t="e">
        <f t="shared" si="33"/>
        <v>#DIV/0!</v>
      </c>
      <c r="AZ23" s="248"/>
      <c r="BA23" s="248"/>
      <c r="BB23" s="251" t="e">
        <f t="shared" si="34"/>
        <v>#DIV/0!</v>
      </c>
      <c r="BC23" s="248"/>
      <c r="BD23" s="250" t="e">
        <f t="shared" si="35"/>
        <v>#DIV/0!</v>
      </c>
      <c r="BE23" s="134"/>
      <c r="BF23" s="144" t="e">
        <f t="shared" si="36"/>
        <v>#DIV/0!</v>
      </c>
      <c r="BG23" s="35"/>
      <c r="BH23" s="35"/>
      <c r="BI23" s="179" t="e">
        <f t="shared" si="37"/>
        <v>#DIV/0!</v>
      </c>
      <c r="BJ23" s="35"/>
      <c r="BK23" s="60" t="e">
        <f t="shared" si="38"/>
        <v>#DIV/0!</v>
      </c>
      <c r="BL23" s="134"/>
      <c r="BM23" s="144" t="e">
        <f t="shared" si="39"/>
        <v>#DIV/0!</v>
      </c>
      <c r="BN23" s="35"/>
      <c r="BO23" s="35"/>
      <c r="BP23" s="179" t="e">
        <f t="shared" si="40"/>
        <v>#DIV/0!</v>
      </c>
      <c r="BQ23" s="35"/>
      <c r="BR23" s="60" t="e">
        <f t="shared" si="41"/>
        <v>#DIV/0!</v>
      </c>
      <c r="BS23" s="134"/>
      <c r="BT23" s="144" t="e">
        <f t="shared" si="42"/>
        <v>#DIV/0!</v>
      </c>
      <c r="BU23" s="61">
        <f t="shared" si="12"/>
        <v>0</v>
      </c>
      <c r="BV23" s="62">
        <f t="shared" si="9"/>
        <v>0</v>
      </c>
      <c r="BW23" s="63" t="e">
        <f t="shared" si="10"/>
        <v>#DIV/0!</v>
      </c>
      <c r="BX23" s="62">
        <f t="shared" si="6"/>
        <v>0</v>
      </c>
      <c r="BY23" s="63" t="e">
        <f t="shared" si="11"/>
        <v>#DIV/0!</v>
      </c>
      <c r="BZ23" s="64">
        <f t="shared" si="7"/>
        <v>0</v>
      </c>
      <c r="CA23" s="159" t="e">
        <f t="shared" si="8"/>
        <v>#DIV/0!</v>
      </c>
    </row>
    <row r="24" spans="1:79" ht="15.75" hidden="1">
      <c r="A24" s="253">
        <v>44041</v>
      </c>
      <c r="B24" s="44" t="s">
        <v>39</v>
      </c>
      <c r="C24" s="35"/>
      <c r="D24" s="35"/>
      <c r="E24" s="179" t="e">
        <f t="shared" si="13"/>
        <v>#DIV/0!</v>
      </c>
      <c r="F24" s="35"/>
      <c r="G24" s="60" t="e">
        <f t="shared" si="14"/>
        <v>#DIV/0!</v>
      </c>
      <c r="H24" s="134"/>
      <c r="I24" s="144" t="e">
        <f t="shared" si="15"/>
        <v>#DIV/0!</v>
      </c>
      <c r="J24" s="35"/>
      <c r="K24" s="35"/>
      <c r="L24" s="179" t="e">
        <f t="shared" ref="L24:L40" si="43">K24/J24</f>
        <v>#DIV/0!</v>
      </c>
      <c r="M24" s="35"/>
      <c r="N24" s="60" t="e">
        <f t="shared" ref="N24:N40" si="44">M24/J24</f>
        <v>#DIV/0!</v>
      </c>
      <c r="O24" s="134"/>
      <c r="P24" s="144" t="e">
        <f t="shared" si="18"/>
        <v>#DIV/0!</v>
      </c>
      <c r="Q24" s="35"/>
      <c r="R24" s="35"/>
      <c r="S24" s="179" t="e">
        <f t="shared" si="19"/>
        <v>#DIV/0!</v>
      </c>
      <c r="T24" s="35"/>
      <c r="U24" s="60" t="e">
        <f t="shared" si="20"/>
        <v>#DIV/0!</v>
      </c>
      <c r="V24" s="134"/>
      <c r="W24" s="144" t="e">
        <f t="shared" si="21"/>
        <v>#DIV/0!</v>
      </c>
      <c r="X24" s="35"/>
      <c r="Y24" s="35"/>
      <c r="Z24" s="179" t="e">
        <f t="shared" ref="Z24:Z40" si="45">Y24/X24</f>
        <v>#DIV/0!</v>
      </c>
      <c r="AA24" s="35"/>
      <c r="AB24" s="60" t="e">
        <f t="shared" ref="AB24:AB40" si="46">AA24/X24</f>
        <v>#DIV/0!</v>
      </c>
      <c r="AC24" s="134"/>
      <c r="AD24" s="144" t="e">
        <f t="shared" si="24"/>
        <v>#DIV/0!</v>
      </c>
      <c r="AE24" s="35"/>
      <c r="AF24" s="35"/>
      <c r="AG24" s="179" t="e">
        <f t="shared" ref="AG24:AG40" si="47">AF24/AE24</f>
        <v>#DIV/0!</v>
      </c>
      <c r="AH24" s="35"/>
      <c r="AI24" s="60" t="e">
        <f t="shared" ref="AI24:AI40" si="48">AH24/AE24</f>
        <v>#DIV/0!</v>
      </c>
      <c r="AJ24" s="134"/>
      <c r="AK24" s="144" t="e">
        <f t="shared" si="27"/>
        <v>#DIV/0!</v>
      </c>
      <c r="AL24" s="35"/>
      <c r="AM24" s="35"/>
      <c r="AN24" s="179" t="e">
        <f t="shared" ref="AN24:AN40" si="49">AM24/AL24</f>
        <v>#DIV/0!</v>
      </c>
      <c r="AO24" s="35"/>
      <c r="AP24" s="60" t="e">
        <f t="shared" ref="AP24:AP40" si="50">AO24/AL24</f>
        <v>#DIV/0!</v>
      </c>
      <c r="AQ24" s="134"/>
      <c r="AR24" s="144" t="e">
        <f t="shared" si="30"/>
        <v>#DIV/0!</v>
      </c>
      <c r="AS24" s="35"/>
      <c r="AT24" s="35"/>
      <c r="AU24" s="179" t="e">
        <f t="shared" si="31"/>
        <v>#DIV/0!</v>
      </c>
      <c r="AV24" s="35"/>
      <c r="AW24" s="60" t="e">
        <f t="shared" si="32"/>
        <v>#DIV/0!</v>
      </c>
      <c r="AX24" s="134"/>
      <c r="AY24" s="144" t="e">
        <f t="shared" si="33"/>
        <v>#DIV/0!</v>
      </c>
      <c r="AZ24" s="35"/>
      <c r="BA24" s="35"/>
      <c r="BB24" s="179" t="e">
        <f t="shared" ref="BB24:BB40" si="51">BA24/AZ24</f>
        <v>#DIV/0!</v>
      </c>
      <c r="BC24" s="35"/>
      <c r="BD24" s="60" t="e">
        <f t="shared" ref="BD24:BD40" si="52">BC24/AZ24</f>
        <v>#DIV/0!</v>
      </c>
      <c r="BE24" s="134"/>
      <c r="BF24" s="144" t="e">
        <f t="shared" si="36"/>
        <v>#DIV/0!</v>
      </c>
      <c r="BG24" s="35"/>
      <c r="BH24" s="35"/>
      <c r="BI24" s="179" t="e">
        <f t="shared" si="37"/>
        <v>#DIV/0!</v>
      </c>
      <c r="BJ24" s="35"/>
      <c r="BK24" s="60" t="e">
        <f t="shared" si="38"/>
        <v>#DIV/0!</v>
      </c>
      <c r="BL24" s="134"/>
      <c r="BM24" s="144" t="e">
        <f t="shared" si="39"/>
        <v>#DIV/0!</v>
      </c>
      <c r="BN24" s="35"/>
      <c r="BO24" s="35"/>
      <c r="BP24" s="179" t="e">
        <f t="shared" si="40"/>
        <v>#DIV/0!</v>
      </c>
      <c r="BQ24" s="35"/>
      <c r="BR24" s="60" t="e">
        <f t="shared" si="41"/>
        <v>#DIV/0!</v>
      </c>
      <c r="BS24" s="134"/>
      <c r="BT24" s="144" t="e">
        <f t="shared" si="42"/>
        <v>#DIV/0!</v>
      </c>
      <c r="BU24" s="61">
        <f t="shared" si="12"/>
        <v>0</v>
      </c>
      <c r="BV24" s="61">
        <f t="shared" si="9"/>
        <v>0</v>
      </c>
      <c r="BW24" s="63" t="e">
        <f t="shared" si="10"/>
        <v>#DIV/0!</v>
      </c>
      <c r="BX24" s="61">
        <f t="shared" si="6"/>
        <v>0</v>
      </c>
      <c r="BY24" s="63" t="e">
        <f t="shared" si="11"/>
        <v>#DIV/0!</v>
      </c>
      <c r="BZ24" s="158">
        <f t="shared" si="7"/>
        <v>0</v>
      </c>
      <c r="CA24" s="159" t="e">
        <f t="shared" si="8"/>
        <v>#DIV/0!</v>
      </c>
    </row>
    <row r="25" spans="1:79" ht="15.75" hidden="1">
      <c r="A25" s="253">
        <v>44042</v>
      </c>
      <c r="B25" s="44" t="s">
        <v>33</v>
      </c>
      <c r="C25" s="35"/>
      <c r="D25" s="35"/>
      <c r="E25" s="179" t="e">
        <f t="shared" si="13"/>
        <v>#DIV/0!</v>
      </c>
      <c r="F25" s="35"/>
      <c r="G25" s="60" t="e">
        <f t="shared" si="14"/>
        <v>#DIV/0!</v>
      </c>
      <c r="H25" s="134"/>
      <c r="I25" s="144" t="e">
        <f t="shared" si="15"/>
        <v>#DIV/0!</v>
      </c>
      <c r="J25" s="35"/>
      <c r="K25" s="35"/>
      <c r="L25" s="179" t="e">
        <f t="shared" si="43"/>
        <v>#DIV/0!</v>
      </c>
      <c r="M25" s="35"/>
      <c r="N25" s="60" t="e">
        <f t="shared" si="44"/>
        <v>#DIV/0!</v>
      </c>
      <c r="O25" s="134"/>
      <c r="P25" s="144" t="e">
        <f t="shared" si="18"/>
        <v>#DIV/0!</v>
      </c>
      <c r="Q25" s="35"/>
      <c r="R25" s="35"/>
      <c r="S25" s="179" t="e">
        <f t="shared" si="19"/>
        <v>#DIV/0!</v>
      </c>
      <c r="T25" s="35"/>
      <c r="U25" s="60" t="e">
        <f t="shared" si="20"/>
        <v>#DIV/0!</v>
      </c>
      <c r="V25" s="134"/>
      <c r="W25" s="144" t="e">
        <f t="shared" si="21"/>
        <v>#DIV/0!</v>
      </c>
      <c r="X25" s="35"/>
      <c r="Y25" s="35"/>
      <c r="Z25" s="179" t="e">
        <f t="shared" si="45"/>
        <v>#DIV/0!</v>
      </c>
      <c r="AA25" s="35"/>
      <c r="AB25" s="60" t="e">
        <f t="shared" si="46"/>
        <v>#DIV/0!</v>
      </c>
      <c r="AC25" s="134"/>
      <c r="AD25" s="144" t="e">
        <f t="shared" si="24"/>
        <v>#DIV/0!</v>
      </c>
      <c r="AE25" s="35"/>
      <c r="AF25" s="35"/>
      <c r="AG25" s="179" t="e">
        <f t="shared" si="47"/>
        <v>#DIV/0!</v>
      </c>
      <c r="AH25" s="35"/>
      <c r="AI25" s="60" t="e">
        <f t="shared" si="48"/>
        <v>#DIV/0!</v>
      </c>
      <c r="AJ25" s="134"/>
      <c r="AK25" s="144" t="e">
        <f t="shared" si="27"/>
        <v>#DIV/0!</v>
      </c>
      <c r="AL25" s="35"/>
      <c r="AM25" s="35"/>
      <c r="AN25" s="179" t="e">
        <f t="shared" si="49"/>
        <v>#DIV/0!</v>
      </c>
      <c r="AO25" s="35"/>
      <c r="AP25" s="60" t="e">
        <f t="shared" si="50"/>
        <v>#DIV/0!</v>
      </c>
      <c r="AQ25" s="134"/>
      <c r="AR25" s="144" t="e">
        <f t="shared" si="30"/>
        <v>#DIV/0!</v>
      </c>
      <c r="AS25" s="35"/>
      <c r="AT25" s="35"/>
      <c r="AU25" s="179" t="e">
        <f t="shared" si="31"/>
        <v>#DIV/0!</v>
      </c>
      <c r="AV25" s="35"/>
      <c r="AW25" s="60" t="e">
        <f t="shared" si="32"/>
        <v>#DIV/0!</v>
      </c>
      <c r="AX25" s="134"/>
      <c r="AY25" s="144" t="e">
        <f t="shared" si="33"/>
        <v>#DIV/0!</v>
      </c>
      <c r="AZ25" s="35"/>
      <c r="BA25" s="35"/>
      <c r="BB25" s="179" t="e">
        <f t="shared" si="51"/>
        <v>#DIV/0!</v>
      </c>
      <c r="BC25" s="35"/>
      <c r="BD25" s="60" t="e">
        <f t="shared" si="52"/>
        <v>#DIV/0!</v>
      </c>
      <c r="BE25" s="134"/>
      <c r="BF25" s="144" t="e">
        <f t="shared" si="36"/>
        <v>#DIV/0!</v>
      </c>
      <c r="BG25" s="35"/>
      <c r="BH25" s="35"/>
      <c r="BI25" s="179" t="e">
        <f t="shared" si="37"/>
        <v>#DIV/0!</v>
      </c>
      <c r="BJ25" s="35"/>
      <c r="BK25" s="60" t="e">
        <f t="shared" si="38"/>
        <v>#DIV/0!</v>
      </c>
      <c r="BL25" s="134"/>
      <c r="BM25" s="144" t="e">
        <f t="shared" si="39"/>
        <v>#DIV/0!</v>
      </c>
      <c r="BN25" s="35"/>
      <c r="BO25" s="35"/>
      <c r="BP25" s="179" t="e">
        <f t="shared" si="40"/>
        <v>#DIV/0!</v>
      </c>
      <c r="BQ25" s="35"/>
      <c r="BR25" s="60" t="e">
        <f t="shared" si="41"/>
        <v>#DIV/0!</v>
      </c>
      <c r="BS25" s="134"/>
      <c r="BT25" s="144" t="e">
        <f t="shared" si="42"/>
        <v>#DIV/0!</v>
      </c>
      <c r="BU25" s="61">
        <f t="shared" si="12"/>
        <v>0</v>
      </c>
      <c r="BV25" s="61">
        <f t="shared" si="9"/>
        <v>0</v>
      </c>
      <c r="BW25" s="63" t="e">
        <f t="shared" si="10"/>
        <v>#DIV/0!</v>
      </c>
      <c r="BX25" s="61">
        <f t="shared" si="6"/>
        <v>0</v>
      </c>
      <c r="BY25" s="63" t="e">
        <f t="shared" si="11"/>
        <v>#DIV/0!</v>
      </c>
      <c r="BZ25" s="158">
        <f t="shared" si="7"/>
        <v>0</v>
      </c>
      <c r="CA25" s="159" t="e">
        <f t="shared" si="8"/>
        <v>#DIV/0!</v>
      </c>
    </row>
    <row r="26" spans="1:79" ht="15.75" hidden="1">
      <c r="A26" s="253">
        <v>44043</v>
      </c>
      <c r="B26" s="44" t="s">
        <v>34</v>
      </c>
      <c r="C26" s="35"/>
      <c r="D26" s="35"/>
      <c r="E26" s="179" t="e">
        <f t="shared" si="13"/>
        <v>#DIV/0!</v>
      </c>
      <c r="F26" s="35"/>
      <c r="G26" s="60" t="e">
        <f t="shared" si="14"/>
        <v>#DIV/0!</v>
      </c>
      <c r="H26" s="134"/>
      <c r="I26" s="144" t="e">
        <f t="shared" si="15"/>
        <v>#DIV/0!</v>
      </c>
      <c r="J26" s="35"/>
      <c r="K26" s="35"/>
      <c r="L26" s="179" t="e">
        <f t="shared" si="43"/>
        <v>#DIV/0!</v>
      </c>
      <c r="M26" s="35"/>
      <c r="N26" s="60" t="e">
        <f t="shared" si="44"/>
        <v>#DIV/0!</v>
      </c>
      <c r="O26" s="134"/>
      <c r="P26" s="144" t="e">
        <f t="shared" si="18"/>
        <v>#DIV/0!</v>
      </c>
      <c r="Q26" s="35"/>
      <c r="R26" s="35"/>
      <c r="S26" s="179" t="e">
        <f t="shared" si="19"/>
        <v>#DIV/0!</v>
      </c>
      <c r="T26" s="35"/>
      <c r="U26" s="60" t="e">
        <f t="shared" si="20"/>
        <v>#DIV/0!</v>
      </c>
      <c r="V26" s="134"/>
      <c r="W26" s="144" t="e">
        <f t="shared" si="21"/>
        <v>#DIV/0!</v>
      </c>
      <c r="X26" s="35"/>
      <c r="Y26" s="35"/>
      <c r="Z26" s="179" t="e">
        <f t="shared" si="45"/>
        <v>#DIV/0!</v>
      </c>
      <c r="AA26" s="35"/>
      <c r="AB26" s="60" t="e">
        <f t="shared" si="46"/>
        <v>#DIV/0!</v>
      </c>
      <c r="AC26" s="134"/>
      <c r="AD26" s="144" t="e">
        <f t="shared" si="24"/>
        <v>#DIV/0!</v>
      </c>
      <c r="AE26" s="35"/>
      <c r="AF26" s="35"/>
      <c r="AG26" s="179" t="e">
        <f t="shared" si="47"/>
        <v>#DIV/0!</v>
      </c>
      <c r="AH26" s="35"/>
      <c r="AI26" s="60" t="e">
        <f t="shared" si="48"/>
        <v>#DIV/0!</v>
      </c>
      <c r="AJ26" s="134"/>
      <c r="AK26" s="144" t="e">
        <f t="shared" si="27"/>
        <v>#DIV/0!</v>
      </c>
      <c r="AL26" s="35"/>
      <c r="AM26" s="35"/>
      <c r="AN26" s="179" t="e">
        <f t="shared" si="49"/>
        <v>#DIV/0!</v>
      </c>
      <c r="AO26" s="35"/>
      <c r="AP26" s="60" t="e">
        <f t="shared" si="50"/>
        <v>#DIV/0!</v>
      </c>
      <c r="AQ26" s="134"/>
      <c r="AR26" s="144" t="e">
        <f t="shared" si="30"/>
        <v>#DIV/0!</v>
      </c>
      <c r="AS26" s="35"/>
      <c r="AT26" s="35"/>
      <c r="AU26" s="179" t="e">
        <f t="shared" si="31"/>
        <v>#DIV/0!</v>
      </c>
      <c r="AV26" s="35"/>
      <c r="AW26" s="60" t="e">
        <f t="shared" si="32"/>
        <v>#DIV/0!</v>
      </c>
      <c r="AX26" s="134"/>
      <c r="AY26" s="144" t="e">
        <f t="shared" si="33"/>
        <v>#DIV/0!</v>
      </c>
      <c r="AZ26" s="35"/>
      <c r="BA26" s="35"/>
      <c r="BB26" s="179" t="e">
        <f t="shared" si="51"/>
        <v>#DIV/0!</v>
      </c>
      <c r="BC26" s="35"/>
      <c r="BD26" s="60" t="e">
        <f t="shared" si="52"/>
        <v>#DIV/0!</v>
      </c>
      <c r="BE26" s="134"/>
      <c r="BF26" s="144" t="e">
        <f t="shared" si="36"/>
        <v>#DIV/0!</v>
      </c>
      <c r="BG26" s="35"/>
      <c r="BH26" s="35"/>
      <c r="BI26" s="179" t="e">
        <f t="shared" si="37"/>
        <v>#DIV/0!</v>
      </c>
      <c r="BJ26" s="35"/>
      <c r="BK26" s="60" t="e">
        <f t="shared" si="38"/>
        <v>#DIV/0!</v>
      </c>
      <c r="BL26" s="134"/>
      <c r="BM26" s="144" t="e">
        <f t="shared" si="39"/>
        <v>#DIV/0!</v>
      </c>
      <c r="BN26" s="35"/>
      <c r="BO26" s="35"/>
      <c r="BP26" s="179" t="e">
        <f t="shared" si="40"/>
        <v>#DIV/0!</v>
      </c>
      <c r="BQ26" s="35"/>
      <c r="BR26" s="60" t="e">
        <f t="shared" si="41"/>
        <v>#DIV/0!</v>
      </c>
      <c r="BS26" s="134"/>
      <c r="BT26" s="144" t="e">
        <f t="shared" si="42"/>
        <v>#DIV/0!</v>
      </c>
      <c r="BU26" s="61">
        <f t="shared" si="12"/>
        <v>0</v>
      </c>
      <c r="BV26" s="61">
        <f t="shared" si="9"/>
        <v>0</v>
      </c>
      <c r="BW26" s="63" t="e">
        <f t="shared" si="10"/>
        <v>#DIV/0!</v>
      </c>
      <c r="BX26" s="61">
        <f t="shared" si="6"/>
        <v>0</v>
      </c>
      <c r="BY26" s="63" t="e">
        <f t="shared" si="11"/>
        <v>#DIV/0!</v>
      </c>
      <c r="BZ26" s="158">
        <f t="shared" si="7"/>
        <v>0</v>
      </c>
      <c r="CA26" s="159" t="e">
        <f t="shared" si="8"/>
        <v>#DIV/0!</v>
      </c>
    </row>
    <row r="27" spans="1:79" ht="15.75" hidden="1">
      <c r="A27" s="253">
        <v>44044</v>
      </c>
      <c r="B27" s="44" t="s">
        <v>35</v>
      </c>
      <c r="C27" s="35"/>
      <c r="D27" s="35"/>
      <c r="E27" s="179" t="e">
        <f t="shared" si="13"/>
        <v>#DIV/0!</v>
      </c>
      <c r="F27" s="35"/>
      <c r="G27" s="60" t="e">
        <f t="shared" si="14"/>
        <v>#DIV/0!</v>
      </c>
      <c r="H27" s="134"/>
      <c r="I27" s="144" t="e">
        <f t="shared" si="15"/>
        <v>#DIV/0!</v>
      </c>
      <c r="J27" s="35"/>
      <c r="K27" s="35"/>
      <c r="L27" s="179" t="e">
        <f t="shared" si="43"/>
        <v>#DIV/0!</v>
      </c>
      <c r="M27" s="35"/>
      <c r="N27" s="60" t="e">
        <f t="shared" si="44"/>
        <v>#DIV/0!</v>
      </c>
      <c r="O27" s="134"/>
      <c r="P27" s="144" t="e">
        <f t="shared" si="18"/>
        <v>#DIV/0!</v>
      </c>
      <c r="Q27" s="35"/>
      <c r="R27" s="35"/>
      <c r="S27" s="179" t="e">
        <f t="shared" si="19"/>
        <v>#DIV/0!</v>
      </c>
      <c r="T27" s="35"/>
      <c r="U27" s="60" t="e">
        <f t="shared" si="20"/>
        <v>#DIV/0!</v>
      </c>
      <c r="V27" s="134"/>
      <c r="W27" s="144" t="e">
        <f t="shared" si="21"/>
        <v>#DIV/0!</v>
      </c>
      <c r="X27" s="35"/>
      <c r="Y27" s="35"/>
      <c r="Z27" s="179" t="e">
        <f t="shared" si="45"/>
        <v>#DIV/0!</v>
      </c>
      <c r="AA27" s="35"/>
      <c r="AB27" s="60" t="e">
        <f t="shared" si="46"/>
        <v>#DIV/0!</v>
      </c>
      <c r="AC27" s="134"/>
      <c r="AD27" s="144" t="e">
        <f t="shared" si="24"/>
        <v>#DIV/0!</v>
      </c>
      <c r="AE27" s="35"/>
      <c r="AF27" s="35"/>
      <c r="AG27" s="179" t="e">
        <f t="shared" si="47"/>
        <v>#DIV/0!</v>
      </c>
      <c r="AH27" s="35"/>
      <c r="AI27" s="60" t="e">
        <f t="shared" si="48"/>
        <v>#DIV/0!</v>
      </c>
      <c r="AJ27" s="134"/>
      <c r="AK27" s="144" t="e">
        <f t="shared" si="27"/>
        <v>#DIV/0!</v>
      </c>
      <c r="AL27" s="35"/>
      <c r="AM27" s="35"/>
      <c r="AN27" s="179" t="e">
        <f t="shared" si="49"/>
        <v>#DIV/0!</v>
      </c>
      <c r="AO27" s="35"/>
      <c r="AP27" s="60" t="e">
        <f t="shared" si="50"/>
        <v>#DIV/0!</v>
      </c>
      <c r="AQ27" s="134"/>
      <c r="AR27" s="144" t="e">
        <f t="shared" si="30"/>
        <v>#DIV/0!</v>
      </c>
      <c r="AS27" s="35"/>
      <c r="AT27" s="35"/>
      <c r="AU27" s="179" t="e">
        <f t="shared" si="31"/>
        <v>#DIV/0!</v>
      </c>
      <c r="AV27" s="35"/>
      <c r="AW27" s="60" t="e">
        <f t="shared" si="32"/>
        <v>#DIV/0!</v>
      </c>
      <c r="AX27" s="134"/>
      <c r="AY27" s="144" t="e">
        <f t="shared" si="33"/>
        <v>#DIV/0!</v>
      </c>
      <c r="AZ27" s="35"/>
      <c r="BA27" s="35"/>
      <c r="BB27" s="179" t="e">
        <f t="shared" si="51"/>
        <v>#DIV/0!</v>
      </c>
      <c r="BC27" s="35"/>
      <c r="BD27" s="60" t="e">
        <f t="shared" si="52"/>
        <v>#DIV/0!</v>
      </c>
      <c r="BE27" s="134"/>
      <c r="BF27" s="144" t="e">
        <f t="shared" si="36"/>
        <v>#DIV/0!</v>
      </c>
      <c r="BG27" s="35"/>
      <c r="BH27" s="35"/>
      <c r="BI27" s="179" t="e">
        <f t="shared" si="37"/>
        <v>#DIV/0!</v>
      </c>
      <c r="BJ27" s="35"/>
      <c r="BK27" s="60" t="e">
        <f t="shared" si="38"/>
        <v>#DIV/0!</v>
      </c>
      <c r="BL27" s="134"/>
      <c r="BM27" s="144" t="e">
        <f t="shared" si="39"/>
        <v>#DIV/0!</v>
      </c>
      <c r="BN27" s="35"/>
      <c r="BO27" s="35"/>
      <c r="BP27" s="179" t="e">
        <f t="shared" si="40"/>
        <v>#DIV/0!</v>
      </c>
      <c r="BQ27" s="35"/>
      <c r="BR27" s="60" t="e">
        <f t="shared" si="41"/>
        <v>#DIV/0!</v>
      </c>
      <c r="BS27" s="134"/>
      <c r="BT27" s="144" t="e">
        <f t="shared" si="42"/>
        <v>#DIV/0!</v>
      </c>
      <c r="BU27" s="61">
        <f t="shared" si="12"/>
        <v>0</v>
      </c>
      <c r="BV27" s="61">
        <f t="shared" si="9"/>
        <v>0</v>
      </c>
      <c r="BW27" s="63" t="e">
        <f t="shared" si="10"/>
        <v>#DIV/0!</v>
      </c>
      <c r="BX27" s="61">
        <f t="shared" si="6"/>
        <v>0</v>
      </c>
      <c r="BY27" s="63" t="e">
        <f t="shared" si="11"/>
        <v>#DIV/0!</v>
      </c>
      <c r="BZ27" s="158">
        <f t="shared" si="7"/>
        <v>0</v>
      </c>
      <c r="CA27" s="159" t="e">
        <f t="shared" si="8"/>
        <v>#DIV/0!</v>
      </c>
    </row>
    <row r="28" spans="1:79" ht="15.75" hidden="1">
      <c r="A28" s="253">
        <v>44045</v>
      </c>
      <c r="B28" s="44" t="s">
        <v>36</v>
      </c>
      <c r="C28" s="35"/>
      <c r="D28" s="35"/>
      <c r="E28" s="179" t="e">
        <f t="shared" si="13"/>
        <v>#DIV/0!</v>
      </c>
      <c r="F28" s="35"/>
      <c r="G28" s="60" t="e">
        <f t="shared" si="14"/>
        <v>#DIV/0!</v>
      </c>
      <c r="H28" s="134"/>
      <c r="I28" s="144" t="e">
        <f t="shared" si="15"/>
        <v>#DIV/0!</v>
      </c>
      <c r="J28" s="35"/>
      <c r="K28" s="35"/>
      <c r="L28" s="179" t="e">
        <f t="shared" si="43"/>
        <v>#DIV/0!</v>
      </c>
      <c r="M28" s="35"/>
      <c r="N28" s="60" t="e">
        <f t="shared" si="44"/>
        <v>#DIV/0!</v>
      </c>
      <c r="O28" s="134"/>
      <c r="P28" s="144" t="e">
        <f t="shared" si="18"/>
        <v>#DIV/0!</v>
      </c>
      <c r="Q28" s="35"/>
      <c r="R28" s="35"/>
      <c r="S28" s="179" t="e">
        <f t="shared" si="19"/>
        <v>#DIV/0!</v>
      </c>
      <c r="T28" s="35"/>
      <c r="U28" s="60" t="e">
        <f t="shared" si="20"/>
        <v>#DIV/0!</v>
      </c>
      <c r="V28" s="134"/>
      <c r="W28" s="144" t="e">
        <f t="shared" si="21"/>
        <v>#DIV/0!</v>
      </c>
      <c r="X28" s="35"/>
      <c r="Y28" s="35"/>
      <c r="Z28" s="179" t="e">
        <f t="shared" si="45"/>
        <v>#DIV/0!</v>
      </c>
      <c r="AA28" s="35"/>
      <c r="AB28" s="60" t="e">
        <f t="shared" si="46"/>
        <v>#DIV/0!</v>
      </c>
      <c r="AC28" s="134"/>
      <c r="AD28" s="144" t="e">
        <f t="shared" si="24"/>
        <v>#DIV/0!</v>
      </c>
      <c r="AE28" s="35"/>
      <c r="AF28" s="35"/>
      <c r="AG28" s="179" t="e">
        <f t="shared" si="47"/>
        <v>#DIV/0!</v>
      </c>
      <c r="AH28" s="35"/>
      <c r="AI28" s="60" t="e">
        <f t="shared" si="48"/>
        <v>#DIV/0!</v>
      </c>
      <c r="AJ28" s="134"/>
      <c r="AK28" s="144" t="e">
        <f t="shared" si="27"/>
        <v>#DIV/0!</v>
      </c>
      <c r="AL28" s="35"/>
      <c r="AM28" s="35"/>
      <c r="AN28" s="179" t="e">
        <f t="shared" si="49"/>
        <v>#DIV/0!</v>
      </c>
      <c r="AO28" s="35"/>
      <c r="AP28" s="60" t="e">
        <f t="shared" si="50"/>
        <v>#DIV/0!</v>
      </c>
      <c r="AQ28" s="134"/>
      <c r="AR28" s="144" t="e">
        <f t="shared" si="30"/>
        <v>#DIV/0!</v>
      </c>
      <c r="AS28" s="35"/>
      <c r="AT28" s="35"/>
      <c r="AU28" s="179" t="e">
        <f t="shared" si="31"/>
        <v>#DIV/0!</v>
      </c>
      <c r="AV28" s="35"/>
      <c r="AW28" s="60" t="e">
        <f t="shared" si="32"/>
        <v>#DIV/0!</v>
      </c>
      <c r="AX28" s="134"/>
      <c r="AY28" s="144" t="e">
        <f t="shared" si="33"/>
        <v>#DIV/0!</v>
      </c>
      <c r="AZ28" s="35"/>
      <c r="BA28" s="35"/>
      <c r="BB28" s="179" t="e">
        <f t="shared" si="51"/>
        <v>#DIV/0!</v>
      </c>
      <c r="BC28" s="35"/>
      <c r="BD28" s="60" t="e">
        <f t="shared" si="52"/>
        <v>#DIV/0!</v>
      </c>
      <c r="BE28" s="134"/>
      <c r="BF28" s="144" t="e">
        <f t="shared" si="36"/>
        <v>#DIV/0!</v>
      </c>
      <c r="BG28" s="35"/>
      <c r="BH28" s="35"/>
      <c r="BI28" s="179" t="e">
        <f t="shared" si="37"/>
        <v>#DIV/0!</v>
      </c>
      <c r="BJ28" s="35"/>
      <c r="BK28" s="60" t="e">
        <f t="shared" si="38"/>
        <v>#DIV/0!</v>
      </c>
      <c r="BL28" s="134"/>
      <c r="BM28" s="144" t="e">
        <f t="shared" si="39"/>
        <v>#DIV/0!</v>
      </c>
      <c r="BN28" s="35"/>
      <c r="BO28" s="35"/>
      <c r="BP28" s="179" t="e">
        <f t="shared" si="40"/>
        <v>#DIV/0!</v>
      </c>
      <c r="BQ28" s="35"/>
      <c r="BR28" s="60" t="e">
        <f t="shared" si="41"/>
        <v>#DIV/0!</v>
      </c>
      <c r="BS28" s="134"/>
      <c r="BT28" s="144" t="e">
        <f t="shared" si="42"/>
        <v>#DIV/0!</v>
      </c>
      <c r="BU28" s="61">
        <f t="shared" si="12"/>
        <v>0</v>
      </c>
      <c r="BV28" s="61">
        <f t="shared" si="9"/>
        <v>0</v>
      </c>
      <c r="BW28" s="63" t="e">
        <f t="shared" si="10"/>
        <v>#DIV/0!</v>
      </c>
      <c r="BX28" s="61">
        <f t="shared" si="6"/>
        <v>0</v>
      </c>
      <c r="BY28" s="63" t="e">
        <f t="shared" si="11"/>
        <v>#DIV/0!</v>
      </c>
      <c r="BZ28" s="158">
        <f t="shared" si="7"/>
        <v>0</v>
      </c>
      <c r="CA28" s="159" t="e">
        <f t="shared" si="8"/>
        <v>#DIV/0!</v>
      </c>
    </row>
    <row r="29" spans="1:79" ht="15.75" hidden="1">
      <c r="A29" s="253">
        <v>44046</v>
      </c>
      <c r="B29" s="44" t="s">
        <v>37</v>
      </c>
      <c r="C29" s="35"/>
      <c r="D29" s="35"/>
      <c r="E29" s="179" t="e">
        <f t="shared" si="13"/>
        <v>#DIV/0!</v>
      </c>
      <c r="F29" s="35"/>
      <c r="G29" s="60" t="e">
        <f t="shared" si="14"/>
        <v>#DIV/0!</v>
      </c>
      <c r="H29" s="134"/>
      <c r="I29" s="144" t="e">
        <f t="shared" si="15"/>
        <v>#DIV/0!</v>
      </c>
      <c r="J29" s="35"/>
      <c r="K29" s="35"/>
      <c r="L29" s="179" t="e">
        <f t="shared" si="43"/>
        <v>#DIV/0!</v>
      </c>
      <c r="M29" s="35"/>
      <c r="N29" s="60" t="e">
        <f t="shared" si="44"/>
        <v>#DIV/0!</v>
      </c>
      <c r="O29" s="134"/>
      <c r="P29" s="144" t="e">
        <f t="shared" si="18"/>
        <v>#DIV/0!</v>
      </c>
      <c r="Q29" s="35"/>
      <c r="R29" s="35"/>
      <c r="S29" s="179" t="e">
        <f t="shared" si="19"/>
        <v>#DIV/0!</v>
      </c>
      <c r="T29" s="35"/>
      <c r="U29" s="60" t="e">
        <f t="shared" si="20"/>
        <v>#DIV/0!</v>
      </c>
      <c r="V29" s="134"/>
      <c r="W29" s="144" t="e">
        <f t="shared" si="21"/>
        <v>#DIV/0!</v>
      </c>
      <c r="X29" s="35"/>
      <c r="Y29" s="35"/>
      <c r="Z29" s="179" t="e">
        <f t="shared" si="45"/>
        <v>#DIV/0!</v>
      </c>
      <c r="AA29" s="35"/>
      <c r="AB29" s="60" t="e">
        <f t="shared" si="46"/>
        <v>#DIV/0!</v>
      </c>
      <c r="AC29" s="134"/>
      <c r="AD29" s="144" t="e">
        <f t="shared" si="24"/>
        <v>#DIV/0!</v>
      </c>
      <c r="AE29" s="35"/>
      <c r="AF29" s="35"/>
      <c r="AG29" s="179" t="e">
        <f t="shared" si="47"/>
        <v>#DIV/0!</v>
      </c>
      <c r="AH29" s="35"/>
      <c r="AI29" s="60" t="e">
        <f t="shared" si="48"/>
        <v>#DIV/0!</v>
      </c>
      <c r="AJ29" s="134"/>
      <c r="AK29" s="144" t="e">
        <f t="shared" si="27"/>
        <v>#DIV/0!</v>
      </c>
      <c r="AL29" s="35"/>
      <c r="AM29" s="35"/>
      <c r="AN29" s="179" t="e">
        <f t="shared" si="49"/>
        <v>#DIV/0!</v>
      </c>
      <c r="AO29" s="35"/>
      <c r="AP29" s="60" t="e">
        <f t="shared" si="50"/>
        <v>#DIV/0!</v>
      </c>
      <c r="AQ29" s="134"/>
      <c r="AR29" s="144" t="e">
        <f t="shared" si="30"/>
        <v>#DIV/0!</v>
      </c>
      <c r="AS29" s="35"/>
      <c r="AT29" s="35"/>
      <c r="AU29" s="179" t="e">
        <f t="shared" si="31"/>
        <v>#DIV/0!</v>
      </c>
      <c r="AV29" s="35"/>
      <c r="AW29" s="60" t="e">
        <f t="shared" si="32"/>
        <v>#DIV/0!</v>
      </c>
      <c r="AX29" s="134"/>
      <c r="AY29" s="144" t="e">
        <f t="shared" si="33"/>
        <v>#DIV/0!</v>
      </c>
      <c r="AZ29" s="35"/>
      <c r="BA29" s="35"/>
      <c r="BB29" s="179" t="e">
        <f t="shared" si="51"/>
        <v>#DIV/0!</v>
      </c>
      <c r="BC29" s="35"/>
      <c r="BD29" s="60" t="e">
        <f t="shared" si="52"/>
        <v>#DIV/0!</v>
      </c>
      <c r="BE29" s="134"/>
      <c r="BF29" s="144" t="e">
        <f t="shared" si="36"/>
        <v>#DIV/0!</v>
      </c>
      <c r="BG29" s="35"/>
      <c r="BH29" s="35"/>
      <c r="BI29" s="179" t="e">
        <f t="shared" si="37"/>
        <v>#DIV/0!</v>
      </c>
      <c r="BJ29" s="35"/>
      <c r="BK29" s="60" t="e">
        <f t="shared" si="38"/>
        <v>#DIV/0!</v>
      </c>
      <c r="BL29" s="134"/>
      <c r="BM29" s="144" t="e">
        <f t="shared" si="39"/>
        <v>#DIV/0!</v>
      </c>
      <c r="BN29" s="35"/>
      <c r="BO29" s="35"/>
      <c r="BP29" s="179" t="e">
        <f t="shared" si="40"/>
        <v>#DIV/0!</v>
      </c>
      <c r="BQ29" s="35"/>
      <c r="BR29" s="60" t="e">
        <f t="shared" si="41"/>
        <v>#DIV/0!</v>
      </c>
      <c r="BS29" s="134"/>
      <c r="BT29" s="144" t="e">
        <f t="shared" si="42"/>
        <v>#DIV/0!</v>
      </c>
      <c r="BU29" s="61">
        <f t="shared" si="12"/>
        <v>0</v>
      </c>
      <c r="BV29" s="61">
        <f t="shared" si="9"/>
        <v>0</v>
      </c>
      <c r="BW29" s="63" t="e">
        <f t="shared" si="10"/>
        <v>#DIV/0!</v>
      </c>
      <c r="BX29" s="61">
        <f t="shared" si="6"/>
        <v>0</v>
      </c>
      <c r="BY29" s="63" t="e">
        <f t="shared" si="11"/>
        <v>#DIV/0!</v>
      </c>
      <c r="BZ29" s="158">
        <f t="shared" si="7"/>
        <v>0</v>
      </c>
      <c r="CA29" s="159" t="e">
        <f t="shared" si="8"/>
        <v>#DIV/0!</v>
      </c>
    </row>
    <row r="30" spans="1:79" ht="15.75" hidden="1">
      <c r="A30" s="253">
        <v>44047</v>
      </c>
      <c r="B30" s="44" t="s">
        <v>38</v>
      </c>
      <c r="C30" s="35"/>
      <c r="D30" s="35"/>
      <c r="E30" s="179" t="e">
        <f t="shared" si="13"/>
        <v>#DIV/0!</v>
      </c>
      <c r="F30" s="35"/>
      <c r="G30" s="60" t="e">
        <f t="shared" si="14"/>
        <v>#DIV/0!</v>
      </c>
      <c r="H30" s="134"/>
      <c r="I30" s="144" t="e">
        <f t="shared" si="15"/>
        <v>#DIV/0!</v>
      </c>
      <c r="J30" s="35"/>
      <c r="K30" s="35"/>
      <c r="L30" s="179" t="e">
        <f t="shared" si="43"/>
        <v>#DIV/0!</v>
      </c>
      <c r="M30" s="35"/>
      <c r="N30" s="60" t="e">
        <f t="shared" si="44"/>
        <v>#DIV/0!</v>
      </c>
      <c r="O30" s="134"/>
      <c r="P30" s="144" t="e">
        <f t="shared" si="18"/>
        <v>#DIV/0!</v>
      </c>
      <c r="Q30" s="35"/>
      <c r="R30" s="35"/>
      <c r="S30" s="179" t="e">
        <f t="shared" si="19"/>
        <v>#DIV/0!</v>
      </c>
      <c r="T30" s="35"/>
      <c r="U30" s="60" t="e">
        <f t="shared" si="20"/>
        <v>#DIV/0!</v>
      </c>
      <c r="V30" s="134"/>
      <c r="W30" s="144" t="e">
        <f t="shared" si="21"/>
        <v>#DIV/0!</v>
      </c>
      <c r="X30" s="35"/>
      <c r="Y30" s="35"/>
      <c r="Z30" s="179" t="e">
        <f t="shared" si="45"/>
        <v>#DIV/0!</v>
      </c>
      <c r="AA30" s="35"/>
      <c r="AB30" s="60" t="e">
        <f t="shared" si="46"/>
        <v>#DIV/0!</v>
      </c>
      <c r="AC30" s="134"/>
      <c r="AD30" s="144" t="e">
        <f t="shared" si="24"/>
        <v>#DIV/0!</v>
      </c>
      <c r="AE30" s="35"/>
      <c r="AF30" s="35"/>
      <c r="AG30" s="179" t="e">
        <f t="shared" si="47"/>
        <v>#DIV/0!</v>
      </c>
      <c r="AH30" s="35"/>
      <c r="AI30" s="60" t="e">
        <f t="shared" si="48"/>
        <v>#DIV/0!</v>
      </c>
      <c r="AJ30" s="134"/>
      <c r="AK30" s="144" t="e">
        <f t="shared" si="27"/>
        <v>#DIV/0!</v>
      </c>
      <c r="AL30" s="35"/>
      <c r="AM30" s="35"/>
      <c r="AN30" s="179" t="e">
        <f t="shared" si="49"/>
        <v>#DIV/0!</v>
      </c>
      <c r="AO30" s="35"/>
      <c r="AP30" s="60" t="e">
        <f t="shared" si="50"/>
        <v>#DIV/0!</v>
      </c>
      <c r="AQ30" s="134"/>
      <c r="AR30" s="144" t="e">
        <f t="shared" si="30"/>
        <v>#DIV/0!</v>
      </c>
      <c r="AS30" s="35"/>
      <c r="AT30" s="35"/>
      <c r="AU30" s="179" t="e">
        <f t="shared" si="31"/>
        <v>#DIV/0!</v>
      </c>
      <c r="AV30" s="35"/>
      <c r="AW30" s="60" t="e">
        <f t="shared" si="32"/>
        <v>#DIV/0!</v>
      </c>
      <c r="AX30" s="134"/>
      <c r="AY30" s="144" t="e">
        <f t="shared" si="33"/>
        <v>#DIV/0!</v>
      </c>
      <c r="AZ30" s="35"/>
      <c r="BA30" s="35"/>
      <c r="BB30" s="179" t="e">
        <f t="shared" si="51"/>
        <v>#DIV/0!</v>
      </c>
      <c r="BC30" s="35"/>
      <c r="BD30" s="60" t="e">
        <f t="shared" si="52"/>
        <v>#DIV/0!</v>
      </c>
      <c r="BE30" s="134"/>
      <c r="BF30" s="144" t="e">
        <f t="shared" si="36"/>
        <v>#DIV/0!</v>
      </c>
      <c r="BG30" s="35"/>
      <c r="BH30" s="35"/>
      <c r="BI30" s="179" t="e">
        <f t="shared" si="37"/>
        <v>#DIV/0!</v>
      </c>
      <c r="BJ30" s="35"/>
      <c r="BK30" s="60" t="e">
        <f t="shared" si="38"/>
        <v>#DIV/0!</v>
      </c>
      <c r="BL30" s="134"/>
      <c r="BM30" s="144" t="e">
        <f t="shared" si="39"/>
        <v>#DIV/0!</v>
      </c>
      <c r="BN30" s="35"/>
      <c r="BO30" s="35"/>
      <c r="BP30" s="179" t="e">
        <f t="shared" si="40"/>
        <v>#DIV/0!</v>
      </c>
      <c r="BQ30" s="35"/>
      <c r="BR30" s="60" t="e">
        <f t="shared" si="41"/>
        <v>#DIV/0!</v>
      </c>
      <c r="BS30" s="134"/>
      <c r="BT30" s="144" t="e">
        <f t="shared" si="42"/>
        <v>#DIV/0!</v>
      </c>
      <c r="BU30" s="61">
        <f t="shared" si="12"/>
        <v>0</v>
      </c>
      <c r="BV30" s="61">
        <f t="shared" si="9"/>
        <v>0</v>
      </c>
      <c r="BW30" s="63" t="e">
        <f t="shared" si="10"/>
        <v>#DIV/0!</v>
      </c>
      <c r="BX30" s="61">
        <f t="shared" si="6"/>
        <v>0</v>
      </c>
      <c r="BY30" s="63" t="e">
        <f t="shared" si="11"/>
        <v>#DIV/0!</v>
      </c>
      <c r="BZ30" s="158">
        <f t="shared" si="7"/>
        <v>0</v>
      </c>
      <c r="CA30" s="159" t="e">
        <f t="shared" si="8"/>
        <v>#DIV/0!</v>
      </c>
    </row>
    <row r="31" spans="1:79" ht="15.75" hidden="1">
      <c r="A31" s="253">
        <v>44048</v>
      </c>
      <c r="B31" s="44" t="s">
        <v>39</v>
      </c>
      <c r="C31" s="35"/>
      <c r="D31" s="35"/>
      <c r="E31" s="179" t="e">
        <f t="shared" si="13"/>
        <v>#DIV/0!</v>
      </c>
      <c r="F31" s="35"/>
      <c r="G31" s="60" t="e">
        <f t="shared" si="14"/>
        <v>#DIV/0!</v>
      </c>
      <c r="H31" s="134"/>
      <c r="I31" s="144" t="e">
        <f t="shared" si="15"/>
        <v>#DIV/0!</v>
      </c>
      <c r="J31" s="35"/>
      <c r="K31" s="35"/>
      <c r="L31" s="179" t="e">
        <f t="shared" si="43"/>
        <v>#DIV/0!</v>
      </c>
      <c r="M31" s="35"/>
      <c r="N31" s="60" t="e">
        <f t="shared" si="44"/>
        <v>#DIV/0!</v>
      </c>
      <c r="O31" s="134"/>
      <c r="P31" s="144" t="e">
        <f t="shared" si="18"/>
        <v>#DIV/0!</v>
      </c>
      <c r="Q31" s="35"/>
      <c r="R31" s="35"/>
      <c r="S31" s="179" t="e">
        <f t="shared" si="19"/>
        <v>#DIV/0!</v>
      </c>
      <c r="T31" s="35"/>
      <c r="U31" s="60" t="e">
        <f t="shared" si="20"/>
        <v>#DIV/0!</v>
      </c>
      <c r="V31" s="134"/>
      <c r="W31" s="144" t="e">
        <f t="shared" si="21"/>
        <v>#DIV/0!</v>
      </c>
      <c r="X31" s="35"/>
      <c r="Y31" s="35"/>
      <c r="Z31" s="179" t="e">
        <f t="shared" si="45"/>
        <v>#DIV/0!</v>
      </c>
      <c r="AA31" s="35"/>
      <c r="AB31" s="60" t="e">
        <f t="shared" si="46"/>
        <v>#DIV/0!</v>
      </c>
      <c r="AC31" s="134"/>
      <c r="AD31" s="144" t="e">
        <f t="shared" si="24"/>
        <v>#DIV/0!</v>
      </c>
      <c r="AE31" s="35"/>
      <c r="AF31" s="35"/>
      <c r="AG31" s="179" t="e">
        <f t="shared" si="47"/>
        <v>#DIV/0!</v>
      </c>
      <c r="AH31" s="35"/>
      <c r="AI31" s="60" t="e">
        <f t="shared" si="48"/>
        <v>#DIV/0!</v>
      </c>
      <c r="AJ31" s="134"/>
      <c r="AK31" s="144" t="e">
        <f t="shared" si="27"/>
        <v>#DIV/0!</v>
      </c>
      <c r="AL31" s="35"/>
      <c r="AM31" s="35"/>
      <c r="AN31" s="179" t="e">
        <f t="shared" si="49"/>
        <v>#DIV/0!</v>
      </c>
      <c r="AO31" s="35"/>
      <c r="AP31" s="60" t="e">
        <f t="shared" si="50"/>
        <v>#DIV/0!</v>
      </c>
      <c r="AQ31" s="134"/>
      <c r="AR31" s="144" t="e">
        <f t="shared" si="30"/>
        <v>#DIV/0!</v>
      </c>
      <c r="AS31" s="35"/>
      <c r="AT31" s="35"/>
      <c r="AU31" s="179" t="e">
        <f t="shared" si="31"/>
        <v>#DIV/0!</v>
      </c>
      <c r="AV31" s="35"/>
      <c r="AW31" s="60" t="e">
        <f t="shared" si="32"/>
        <v>#DIV/0!</v>
      </c>
      <c r="AX31" s="134"/>
      <c r="AY31" s="144" t="e">
        <f t="shared" si="33"/>
        <v>#DIV/0!</v>
      </c>
      <c r="AZ31" s="35"/>
      <c r="BA31" s="35"/>
      <c r="BB31" s="179" t="e">
        <f t="shared" si="51"/>
        <v>#DIV/0!</v>
      </c>
      <c r="BC31" s="35"/>
      <c r="BD31" s="60" t="e">
        <f t="shared" si="52"/>
        <v>#DIV/0!</v>
      </c>
      <c r="BE31" s="134"/>
      <c r="BF31" s="144" t="e">
        <f t="shared" si="36"/>
        <v>#DIV/0!</v>
      </c>
      <c r="BG31" s="35"/>
      <c r="BH31" s="35"/>
      <c r="BI31" s="179" t="e">
        <f t="shared" si="37"/>
        <v>#DIV/0!</v>
      </c>
      <c r="BJ31" s="35"/>
      <c r="BK31" s="60" t="e">
        <f t="shared" si="38"/>
        <v>#DIV/0!</v>
      </c>
      <c r="BL31" s="134"/>
      <c r="BM31" s="144" t="e">
        <f t="shared" si="39"/>
        <v>#DIV/0!</v>
      </c>
      <c r="BN31" s="35"/>
      <c r="BO31" s="35"/>
      <c r="BP31" s="179" t="e">
        <f t="shared" si="40"/>
        <v>#DIV/0!</v>
      </c>
      <c r="BQ31" s="35"/>
      <c r="BR31" s="60" t="e">
        <f t="shared" si="41"/>
        <v>#DIV/0!</v>
      </c>
      <c r="BS31" s="134"/>
      <c r="BT31" s="144" t="e">
        <f t="shared" si="42"/>
        <v>#DIV/0!</v>
      </c>
      <c r="BU31" s="61">
        <f t="shared" si="12"/>
        <v>0</v>
      </c>
      <c r="BV31" s="61">
        <f t="shared" si="9"/>
        <v>0</v>
      </c>
      <c r="BW31" s="63" t="e">
        <f t="shared" si="10"/>
        <v>#DIV/0!</v>
      </c>
      <c r="BX31" s="61">
        <f t="shared" si="6"/>
        <v>0</v>
      </c>
      <c r="BY31" s="63" t="e">
        <f t="shared" si="11"/>
        <v>#DIV/0!</v>
      </c>
      <c r="BZ31" s="158">
        <f t="shared" si="7"/>
        <v>0</v>
      </c>
      <c r="CA31" s="159" t="e">
        <f t="shared" si="8"/>
        <v>#DIV/0!</v>
      </c>
    </row>
    <row r="32" spans="1:79" ht="15.75" hidden="1">
      <c r="A32" s="253">
        <v>44049</v>
      </c>
      <c r="B32" s="44" t="s">
        <v>33</v>
      </c>
      <c r="C32" s="35"/>
      <c r="D32" s="35"/>
      <c r="E32" s="179" t="e">
        <f t="shared" si="13"/>
        <v>#DIV/0!</v>
      </c>
      <c r="F32" s="35"/>
      <c r="G32" s="60" t="e">
        <f t="shared" si="14"/>
        <v>#DIV/0!</v>
      </c>
      <c r="H32" s="134"/>
      <c r="I32" s="144" t="e">
        <f t="shared" si="15"/>
        <v>#DIV/0!</v>
      </c>
      <c r="J32" s="35"/>
      <c r="K32" s="35"/>
      <c r="L32" s="179" t="e">
        <f t="shared" si="43"/>
        <v>#DIV/0!</v>
      </c>
      <c r="M32" s="35"/>
      <c r="N32" s="60" t="e">
        <f t="shared" si="44"/>
        <v>#DIV/0!</v>
      </c>
      <c r="O32" s="134"/>
      <c r="P32" s="144" t="e">
        <f t="shared" si="18"/>
        <v>#DIV/0!</v>
      </c>
      <c r="Q32" s="35"/>
      <c r="R32" s="35"/>
      <c r="S32" s="179" t="e">
        <f t="shared" si="19"/>
        <v>#DIV/0!</v>
      </c>
      <c r="T32" s="35"/>
      <c r="U32" s="60" t="e">
        <f t="shared" si="20"/>
        <v>#DIV/0!</v>
      </c>
      <c r="V32" s="134"/>
      <c r="W32" s="144" t="e">
        <f t="shared" si="21"/>
        <v>#DIV/0!</v>
      </c>
      <c r="X32" s="35"/>
      <c r="Y32" s="35"/>
      <c r="Z32" s="179" t="e">
        <f t="shared" si="45"/>
        <v>#DIV/0!</v>
      </c>
      <c r="AA32" s="35"/>
      <c r="AB32" s="60" t="e">
        <f t="shared" si="46"/>
        <v>#DIV/0!</v>
      </c>
      <c r="AC32" s="134"/>
      <c r="AD32" s="144" t="e">
        <f t="shared" si="24"/>
        <v>#DIV/0!</v>
      </c>
      <c r="AE32" s="35"/>
      <c r="AF32" s="35"/>
      <c r="AG32" s="179" t="e">
        <f t="shared" si="47"/>
        <v>#DIV/0!</v>
      </c>
      <c r="AH32" s="35"/>
      <c r="AI32" s="60" t="e">
        <f t="shared" si="48"/>
        <v>#DIV/0!</v>
      </c>
      <c r="AJ32" s="134"/>
      <c r="AK32" s="144" t="e">
        <f t="shared" si="27"/>
        <v>#DIV/0!</v>
      </c>
      <c r="AL32" s="35"/>
      <c r="AM32" s="35"/>
      <c r="AN32" s="179" t="e">
        <f t="shared" si="49"/>
        <v>#DIV/0!</v>
      </c>
      <c r="AO32" s="35"/>
      <c r="AP32" s="60" t="e">
        <f t="shared" si="50"/>
        <v>#DIV/0!</v>
      </c>
      <c r="AQ32" s="134"/>
      <c r="AR32" s="144" t="e">
        <f t="shared" si="30"/>
        <v>#DIV/0!</v>
      </c>
      <c r="AS32" s="35"/>
      <c r="AT32" s="35"/>
      <c r="AU32" s="179" t="e">
        <f t="shared" si="31"/>
        <v>#DIV/0!</v>
      </c>
      <c r="AV32" s="35"/>
      <c r="AW32" s="60" t="e">
        <f t="shared" si="32"/>
        <v>#DIV/0!</v>
      </c>
      <c r="AX32" s="134"/>
      <c r="AY32" s="144" t="e">
        <f t="shared" si="33"/>
        <v>#DIV/0!</v>
      </c>
      <c r="AZ32" s="35"/>
      <c r="BA32" s="35"/>
      <c r="BB32" s="179" t="e">
        <f t="shared" si="51"/>
        <v>#DIV/0!</v>
      </c>
      <c r="BC32" s="35"/>
      <c r="BD32" s="60" t="e">
        <f t="shared" si="52"/>
        <v>#DIV/0!</v>
      </c>
      <c r="BE32" s="134"/>
      <c r="BF32" s="144" t="e">
        <f t="shared" si="36"/>
        <v>#DIV/0!</v>
      </c>
      <c r="BG32" s="35"/>
      <c r="BH32" s="35"/>
      <c r="BI32" s="179" t="e">
        <f t="shared" si="37"/>
        <v>#DIV/0!</v>
      </c>
      <c r="BJ32" s="35"/>
      <c r="BK32" s="60" t="e">
        <f t="shared" si="38"/>
        <v>#DIV/0!</v>
      </c>
      <c r="BL32" s="134"/>
      <c r="BM32" s="144" t="e">
        <f t="shared" si="39"/>
        <v>#DIV/0!</v>
      </c>
      <c r="BN32" s="35"/>
      <c r="BO32" s="35"/>
      <c r="BP32" s="179" t="e">
        <f t="shared" si="40"/>
        <v>#DIV/0!</v>
      </c>
      <c r="BQ32" s="35"/>
      <c r="BR32" s="60" t="e">
        <f t="shared" si="41"/>
        <v>#DIV/0!</v>
      </c>
      <c r="BS32" s="134"/>
      <c r="BT32" s="144" t="e">
        <f t="shared" si="42"/>
        <v>#DIV/0!</v>
      </c>
      <c r="BU32" s="61">
        <f t="shared" si="12"/>
        <v>0</v>
      </c>
      <c r="BV32" s="61">
        <f t="shared" si="9"/>
        <v>0</v>
      </c>
      <c r="BW32" s="63" t="e">
        <f t="shared" si="10"/>
        <v>#DIV/0!</v>
      </c>
      <c r="BX32" s="61">
        <f t="shared" si="6"/>
        <v>0</v>
      </c>
      <c r="BY32" s="63" t="e">
        <f t="shared" si="11"/>
        <v>#DIV/0!</v>
      </c>
      <c r="BZ32" s="158">
        <f t="shared" si="7"/>
        <v>0</v>
      </c>
      <c r="CA32" s="159" t="e">
        <f t="shared" si="8"/>
        <v>#DIV/0!</v>
      </c>
    </row>
    <row r="33" spans="1:79" ht="15.75" hidden="1">
      <c r="A33" s="253">
        <v>44050</v>
      </c>
      <c r="B33" s="44" t="s">
        <v>34</v>
      </c>
      <c r="C33" s="35"/>
      <c r="D33" s="35"/>
      <c r="E33" s="179" t="e">
        <f t="shared" si="13"/>
        <v>#DIV/0!</v>
      </c>
      <c r="F33" s="35"/>
      <c r="G33" s="60" t="e">
        <f t="shared" si="14"/>
        <v>#DIV/0!</v>
      </c>
      <c r="H33" s="134"/>
      <c r="I33" s="144" t="e">
        <f t="shared" si="15"/>
        <v>#DIV/0!</v>
      </c>
      <c r="J33" s="35"/>
      <c r="K33" s="35"/>
      <c r="L33" s="179" t="e">
        <f t="shared" si="43"/>
        <v>#DIV/0!</v>
      </c>
      <c r="M33" s="35"/>
      <c r="N33" s="60" t="e">
        <f t="shared" si="44"/>
        <v>#DIV/0!</v>
      </c>
      <c r="O33" s="134"/>
      <c r="P33" s="144" t="e">
        <f t="shared" si="18"/>
        <v>#DIV/0!</v>
      </c>
      <c r="Q33" s="35"/>
      <c r="R33" s="35"/>
      <c r="S33" s="179" t="e">
        <f t="shared" si="19"/>
        <v>#DIV/0!</v>
      </c>
      <c r="T33" s="35"/>
      <c r="U33" s="60" t="e">
        <f t="shared" si="20"/>
        <v>#DIV/0!</v>
      </c>
      <c r="V33" s="134"/>
      <c r="W33" s="144" t="e">
        <f t="shared" si="21"/>
        <v>#DIV/0!</v>
      </c>
      <c r="X33" s="35"/>
      <c r="Y33" s="35"/>
      <c r="Z33" s="179" t="e">
        <f t="shared" si="45"/>
        <v>#DIV/0!</v>
      </c>
      <c r="AA33" s="35"/>
      <c r="AB33" s="60" t="e">
        <f t="shared" si="46"/>
        <v>#DIV/0!</v>
      </c>
      <c r="AC33" s="134"/>
      <c r="AD33" s="144" t="e">
        <f t="shared" si="24"/>
        <v>#DIV/0!</v>
      </c>
      <c r="AE33" s="35"/>
      <c r="AF33" s="35"/>
      <c r="AG33" s="179" t="e">
        <f t="shared" si="47"/>
        <v>#DIV/0!</v>
      </c>
      <c r="AH33" s="35"/>
      <c r="AI33" s="60" t="e">
        <f t="shared" si="48"/>
        <v>#DIV/0!</v>
      </c>
      <c r="AJ33" s="134"/>
      <c r="AK33" s="144" t="e">
        <f t="shared" si="27"/>
        <v>#DIV/0!</v>
      </c>
      <c r="AL33" s="35"/>
      <c r="AM33" s="35"/>
      <c r="AN33" s="179" t="e">
        <f t="shared" si="49"/>
        <v>#DIV/0!</v>
      </c>
      <c r="AO33" s="35"/>
      <c r="AP33" s="60" t="e">
        <f t="shared" si="50"/>
        <v>#DIV/0!</v>
      </c>
      <c r="AQ33" s="134"/>
      <c r="AR33" s="144" t="e">
        <f t="shared" si="30"/>
        <v>#DIV/0!</v>
      </c>
      <c r="AS33" s="35"/>
      <c r="AT33" s="35"/>
      <c r="AU33" s="179" t="e">
        <f t="shared" si="31"/>
        <v>#DIV/0!</v>
      </c>
      <c r="AV33" s="35"/>
      <c r="AW33" s="60" t="e">
        <f t="shared" si="32"/>
        <v>#DIV/0!</v>
      </c>
      <c r="AX33" s="134"/>
      <c r="AY33" s="144" t="e">
        <f t="shared" si="33"/>
        <v>#DIV/0!</v>
      </c>
      <c r="AZ33" s="35"/>
      <c r="BA33" s="35"/>
      <c r="BB33" s="179" t="e">
        <f t="shared" si="51"/>
        <v>#DIV/0!</v>
      </c>
      <c r="BC33" s="35"/>
      <c r="BD33" s="60" t="e">
        <f t="shared" si="52"/>
        <v>#DIV/0!</v>
      </c>
      <c r="BE33" s="134"/>
      <c r="BF33" s="144" t="e">
        <f t="shared" si="36"/>
        <v>#DIV/0!</v>
      </c>
      <c r="BG33" s="35"/>
      <c r="BH33" s="35"/>
      <c r="BI33" s="179" t="e">
        <f t="shared" si="37"/>
        <v>#DIV/0!</v>
      </c>
      <c r="BJ33" s="35"/>
      <c r="BK33" s="60" t="e">
        <f t="shared" si="38"/>
        <v>#DIV/0!</v>
      </c>
      <c r="BL33" s="134"/>
      <c r="BM33" s="144" t="e">
        <f t="shared" si="39"/>
        <v>#DIV/0!</v>
      </c>
      <c r="BN33" s="35"/>
      <c r="BO33" s="35"/>
      <c r="BP33" s="179" t="e">
        <f t="shared" si="40"/>
        <v>#DIV/0!</v>
      </c>
      <c r="BQ33" s="35"/>
      <c r="BR33" s="60" t="e">
        <f t="shared" si="41"/>
        <v>#DIV/0!</v>
      </c>
      <c r="BS33" s="134"/>
      <c r="BT33" s="144" t="e">
        <f t="shared" si="42"/>
        <v>#DIV/0!</v>
      </c>
      <c r="BU33" s="61">
        <f t="shared" si="12"/>
        <v>0</v>
      </c>
      <c r="BV33" s="61">
        <f t="shared" si="9"/>
        <v>0</v>
      </c>
      <c r="BW33" s="63" t="e">
        <f t="shared" si="10"/>
        <v>#DIV/0!</v>
      </c>
      <c r="BX33" s="61">
        <f t="shared" si="6"/>
        <v>0</v>
      </c>
      <c r="BY33" s="63" t="e">
        <f t="shared" si="11"/>
        <v>#DIV/0!</v>
      </c>
      <c r="BZ33" s="158">
        <f t="shared" si="7"/>
        <v>0</v>
      </c>
      <c r="CA33" s="159" t="e">
        <f t="shared" si="8"/>
        <v>#DIV/0!</v>
      </c>
    </row>
    <row r="34" spans="1:79" ht="15.75" hidden="1">
      <c r="A34" s="253">
        <v>44051</v>
      </c>
      <c r="B34" s="44" t="s">
        <v>35</v>
      </c>
      <c r="C34" s="35"/>
      <c r="D34" s="35"/>
      <c r="E34" s="179" t="e">
        <f t="shared" si="13"/>
        <v>#DIV/0!</v>
      </c>
      <c r="F34" s="35"/>
      <c r="G34" s="60" t="e">
        <f t="shared" si="14"/>
        <v>#DIV/0!</v>
      </c>
      <c r="H34" s="134"/>
      <c r="I34" s="144" t="e">
        <f t="shared" si="15"/>
        <v>#DIV/0!</v>
      </c>
      <c r="J34" s="35"/>
      <c r="K34" s="35"/>
      <c r="L34" s="179" t="e">
        <f t="shared" si="43"/>
        <v>#DIV/0!</v>
      </c>
      <c r="M34" s="35"/>
      <c r="N34" s="60" t="e">
        <f t="shared" si="44"/>
        <v>#DIV/0!</v>
      </c>
      <c r="O34" s="134"/>
      <c r="P34" s="144" t="e">
        <f t="shared" si="18"/>
        <v>#DIV/0!</v>
      </c>
      <c r="Q34" s="35"/>
      <c r="R34" s="35"/>
      <c r="S34" s="179" t="e">
        <f t="shared" si="19"/>
        <v>#DIV/0!</v>
      </c>
      <c r="T34" s="35"/>
      <c r="U34" s="60" t="e">
        <f t="shared" si="20"/>
        <v>#DIV/0!</v>
      </c>
      <c r="V34" s="134"/>
      <c r="W34" s="144" t="e">
        <f t="shared" si="21"/>
        <v>#DIV/0!</v>
      </c>
      <c r="X34" s="35"/>
      <c r="Y34" s="35"/>
      <c r="Z34" s="179" t="e">
        <f t="shared" si="45"/>
        <v>#DIV/0!</v>
      </c>
      <c r="AA34" s="35"/>
      <c r="AB34" s="60" t="e">
        <f t="shared" si="46"/>
        <v>#DIV/0!</v>
      </c>
      <c r="AC34" s="134"/>
      <c r="AD34" s="144" t="e">
        <f t="shared" si="24"/>
        <v>#DIV/0!</v>
      </c>
      <c r="AE34" s="35"/>
      <c r="AF34" s="35"/>
      <c r="AG34" s="179" t="e">
        <f t="shared" si="47"/>
        <v>#DIV/0!</v>
      </c>
      <c r="AH34" s="35"/>
      <c r="AI34" s="60" t="e">
        <f t="shared" si="48"/>
        <v>#DIV/0!</v>
      </c>
      <c r="AJ34" s="134"/>
      <c r="AK34" s="144" t="e">
        <f t="shared" si="27"/>
        <v>#DIV/0!</v>
      </c>
      <c r="AL34" s="35"/>
      <c r="AM34" s="35"/>
      <c r="AN34" s="179" t="e">
        <f t="shared" si="49"/>
        <v>#DIV/0!</v>
      </c>
      <c r="AO34" s="35"/>
      <c r="AP34" s="60" t="e">
        <f t="shared" si="50"/>
        <v>#DIV/0!</v>
      </c>
      <c r="AQ34" s="134"/>
      <c r="AR34" s="144" t="e">
        <f t="shared" si="30"/>
        <v>#DIV/0!</v>
      </c>
      <c r="AS34" s="35"/>
      <c r="AT34" s="35"/>
      <c r="AU34" s="179" t="e">
        <f t="shared" si="31"/>
        <v>#DIV/0!</v>
      </c>
      <c r="AV34" s="35"/>
      <c r="AW34" s="60" t="e">
        <f t="shared" si="32"/>
        <v>#DIV/0!</v>
      </c>
      <c r="AX34" s="134"/>
      <c r="AY34" s="144" t="e">
        <f t="shared" si="33"/>
        <v>#DIV/0!</v>
      </c>
      <c r="AZ34" s="35"/>
      <c r="BA34" s="35"/>
      <c r="BB34" s="179" t="e">
        <f t="shared" si="51"/>
        <v>#DIV/0!</v>
      </c>
      <c r="BC34" s="35"/>
      <c r="BD34" s="60" t="e">
        <f t="shared" si="52"/>
        <v>#DIV/0!</v>
      </c>
      <c r="BE34" s="134"/>
      <c r="BF34" s="144" t="e">
        <f t="shared" si="36"/>
        <v>#DIV/0!</v>
      </c>
      <c r="BG34" s="35"/>
      <c r="BH34" s="35"/>
      <c r="BI34" s="179" t="e">
        <f t="shared" si="37"/>
        <v>#DIV/0!</v>
      </c>
      <c r="BJ34" s="35"/>
      <c r="BK34" s="60" t="e">
        <f t="shared" si="38"/>
        <v>#DIV/0!</v>
      </c>
      <c r="BL34" s="134"/>
      <c r="BM34" s="144" t="e">
        <f t="shared" si="39"/>
        <v>#DIV/0!</v>
      </c>
      <c r="BN34" s="35"/>
      <c r="BO34" s="35"/>
      <c r="BP34" s="179" t="e">
        <f t="shared" si="40"/>
        <v>#DIV/0!</v>
      </c>
      <c r="BQ34" s="35"/>
      <c r="BR34" s="60" t="e">
        <f t="shared" si="41"/>
        <v>#DIV/0!</v>
      </c>
      <c r="BS34" s="134"/>
      <c r="BT34" s="144" t="e">
        <f t="shared" si="42"/>
        <v>#DIV/0!</v>
      </c>
      <c r="BU34" s="61">
        <f t="shared" si="12"/>
        <v>0</v>
      </c>
      <c r="BV34" s="61">
        <f t="shared" si="9"/>
        <v>0</v>
      </c>
      <c r="BW34" s="63" t="e">
        <f t="shared" si="10"/>
        <v>#DIV/0!</v>
      </c>
      <c r="BX34" s="61">
        <f t="shared" si="6"/>
        <v>0</v>
      </c>
      <c r="BY34" s="63" t="e">
        <f t="shared" si="11"/>
        <v>#DIV/0!</v>
      </c>
      <c r="BZ34" s="158">
        <f t="shared" si="7"/>
        <v>0</v>
      </c>
      <c r="CA34" s="159" t="e">
        <f t="shared" si="8"/>
        <v>#DIV/0!</v>
      </c>
    </row>
    <row r="35" spans="1:79" ht="15.75" hidden="1">
      <c r="A35" s="253">
        <v>44052</v>
      </c>
      <c r="B35" s="44" t="s">
        <v>36</v>
      </c>
      <c r="C35" s="35"/>
      <c r="D35" s="35"/>
      <c r="E35" s="179" t="e">
        <f t="shared" si="13"/>
        <v>#DIV/0!</v>
      </c>
      <c r="F35" s="35"/>
      <c r="G35" s="60" t="e">
        <f t="shared" si="14"/>
        <v>#DIV/0!</v>
      </c>
      <c r="H35" s="134"/>
      <c r="I35" s="144" t="e">
        <f t="shared" si="15"/>
        <v>#DIV/0!</v>
      </c>
      <c r="J35" s="35"/>
      <c r="K35" s="35"/>
      <c r="L35" s="179" t="e">
        <f t="shared" si="43"/>
        <v>#DIV/0!</v>
      </c>
      <c r="M35" s="35"/>
      <c r="N35" s="60" t="e">
        <f t="shared" si="44"/>
        <v>#DIV/0!</v>
      </c>
      <c r="O35" s="134"/>
      <c r="P35" s="144" t="e">
        <f t="shared" si="18"/>
        <v>#DIV/0!</v>
      </c>
      <c r="Q35" s="35"/>
      <c r="R35" s="35"/>
      <c r="S35" s="179" t="e">
        <f t="shared" si="19"/>
        <v>#DIV/0!</v>
      </c>
      <c r="T35" s="35"/>
      <c r="U35" s="60" t="e">
        <f t="shared" si="20"/>
        <v>#DIV/0!</v>
      </c>
      <c r="V35" s="134"/>
      <c r="W35" s="144" t="e">
        <f t="shared" si="21"/>
        <v>#DIV/0!</v>
      </c>
      <c r="X35" s="35"/>
      <c r="Y35" s="35"/>
      <c r="Z35" s="179" t="e">
        <f t="shared" si="45"/>
        <v>#DIV/0!</v>
      </c>
      <c r="AA35" s="35"/>
      <c r="AB35" s="60" t="e">
        <f t="shared" si="46"/>
        <v>#DIV/0!</v>
      </c>
      <c r="AC35" s="134"/>
      <c r="AD35" s="144" t="e">
        <f t="shared" si="24"/>
        <v>#DIV/0!</v>
      </c>
      <c r="AE35" s="35"/>
      <c r="AF35" s="35"/>
      <c r="AG35" s="179" t="e">
        <f t="shared" si="47"/>
        <v>#DIV/0!</v>
      </c>
      <c r="AH35" s="35"/>
      <c r="AI35" s="60" t="e">
        <f t="shared" si="48"/>
        <v>#DIV/0!</v>
      </c>
      <c r="AJ35" s="134"/>
      <c r="AK35" s="144" t="e">
        <f t="shared" si="27"/>
        <v>#DIV/0!</v>
      </c>
      <c r="AL35" s="35"/>
      <c r="AM35" s="35"/>
      <c r="AN35" s="179" t="e">
        <f t="shared" si="49"/>
        <v>#DIV/0!</v>
      </c>
      <c r="AO35" s="35"/>
      <c r="AP35" s="60" t="e">
        <f t="shared" si="50"/>
        <v>#DIV/0!</v>
      </c>
      <c r="AQ35" s="134"/>
      <c r="AR35" s="144" t="e">
        <f t="shared" si="30"/>
        <v>#DIV/0!</v>
      </c>
      <c r="AS35" s="35"/>
      <c r="AT35" s="35"/>
      <c r="AU35" s="179" t="e">
        <f t="shared" si="31"/>
        <v>#DIV/0!</v>
      </c>
      <c r="AV35" s="35"/>
      <c r="AW35" s="60" t="e">
        <f t="shared" si="32"/>
        <v>#DIV/0!</v>
      </c>
      <c r="AX35" s="134"/>
      <c r="AY35" s="144" t="e">
        <f t="shared" si="33"/>
        <v>#DIV/0!</v>
      </c>
      <c r="AZ35" s="35"/>
      <c r="BA35" s="35"/>
      <c r="BB35" s="179" t="e">
        <f t="shared" si="51"/>
        <v>#DIV/0!</v>
      </c>
      <c r="BC35" s="35"/>
      <c r="BD35" s="60" t="e">
        <f t="shared" si="52"/>
        <v>#DIV/0!</v>
      </c>
      <c r="BE35" s="134"/>
      <c r="BF35" s="144" t="e">
        <f t="shared" si="36"/>
        <v>#DIV/0!</v>
      </c>
      <c r="BG35" s="35"/>
      <c r="BH35" s="35"/>
      <c r="BI35" s="179" t="e">
        <f t="shared" si="37"/>
        <v>#DIV/0!</v>
      </c>
      <c r="BJ35" s="35"/>
      <c r="BK35" s="60" t="e">
        <f t="shared" si="38"/>
        <v>#DIV/0!</v>
      </c>
      <c r="BL35" s="134"/>
      <c r="BM35" s="144" t="e">
        <f t="shared" si="39"/>
        <v>#DIV/0!</v>
      </c>
      <c r="BN35" s="35"/>
      <c r="BO35" s="35"/>
      <c r="BP35" s="179" t="e">
        <f t="shared" si="40"/>
        <v>#DIV/0!</v>
      </c>
      <c r="BQ35" s="35"/>
      <c r="BR35" s="60" t="e">
        <f t="shared" si="41"/>
        <v>#DIV/0!</v>
      </c>
      <c r="BS35" s="134"/>
      <c r="BT35" s="144" t="e">
        <f t="shared" si="42"/>
        <v>#DIV/0!</v>
      </c>
      <c r="BU35" s="61">
        <f t="shared" si="12"/>
        <v>0</v>
      </c>
      <c r="BV35" s="61">
        <f t="shared" si="9"/>
        <v>0</v>
      </c>
      <c r="BW35" s="63" t="e">
        <f t="shared" si="10"/>
        <v>#DIV/0!</v>
      </c>
      <c r="BX35" s="61">
        <f t="shared" si="6"/>
        <v>0</v>
      </c>
      <c r="BY35" s="63" t="e">
        <f t="shared" si="11"/>
        <v>#DIV/0!</v>
      </c>
      <c r="BZ35" s="158">
        <f t="shared" si="7"/>
        <v>0</v>
      </c>
      <c r="CA35" s="159" t="e">
        <f t="shared" si="8"/>
        <v>#DIV/0!</v>
      </c>
    </row>
    <row r="36" spans="1:79" ht="15.75" hidden="1">
      <c r="A36" s="253">
        <v>44053</v>
      </c>
      <c r="B36" s="44" t="s">
        <v>37</v>
      </c>
      <c r="C36" s="35"/>
      <c r="D36" s="35"/>
      <c r="E36" s="179" t="e">
        <f t="shared" si="13"/>
        <v>#DIV/0!</v>
      </c>
      <c r="F36" s="35"/>
      <c r="G36" s="60" t="e">
        <f t="shared" si="14"/>
        <v>#DIV/0!</v>
      </c>
      <c r="H36" s="134"/>
      <c r="I36" s="144" t="e">
        <f t="shared" si="15"/>
        <v>#DIV/0!</v>
      </c>
      <c r="J36" s="35"/>
      <c r="K36" s="35"/>
      <c r="L36" s="179" t="e">
        <f t="shared" si="43"/>
        <v>#DIV/0!</v>
      </c>
      <c r="M36" s="35"/>
      <c r="N36" s="60" t="e">
        <f t="shared" si="44"/>
        <v>#DIV/0!</v>
      </c>
      <c r="O36" s="134"/>
      <c r="P36" s="144" t="e">
        <f t="shared" si="18"/>
        <v>#DIV/0!</v>
      </c>
      <c r="Q36" s="35"/>
      <c r="R36" s="35"/>
      <c r="S36" s="179" t="e">
        <f t="shared" si="19"/>
        <v>#DIV/0!</v>
      </c>
      <c r="T36" s="35"/>
      <c r="U36" s="60" t="e">
        <f t="shared" si="20"/>
        <v>#DIV/0!</v>
      </c>
      <c r="V36" s="134"/>
      <c r="W36" s="144" t="e">
        <f t="shared" si="21"/>
        <v>#DIV/0!</v>
      </c>
      <c r="X36" s="35"/>
      <c r="Y36" s="35"/>
      <c r="Z36" s="179" t="e">
        <f t="shared" si="45"/>
        <v>#DIV/0!</v>
      </c>
      <c r="AA36" s="35"/>
      <c r="AB36" s="60" t="e">
        <f t="shared" si="46"/>
        <v>#DIV/0!</v>
      </c>
      <c r="AC36" s="134"/>
      <c r="AD36" s="144" t="e">
        <f t="shared" si="24"/>
        <v>#DIV/0!</v>
      </c>
      <c r="AE36" s="35"/>
      <c r="AF36" s="35"/>
      <c r="AG36" s="179" t="e">
        <f t="shared" si="47"/>
        <v>#DIV/0!</v>
      </c>
      <c r="AH36" s="35"/>
      <c r="AI36" s="60" t="e">
        <f t="shared" si="48"/>
        <v>#DIV/0!</v>
      </c>
      <c r="AJ36" s="134"/>
      <c r="AK36" s="144" t="e">
        <f t="shared" si="27"/>
        <v>#DIV/0!</v>
      </c>
      <c r="AL36" s="35"/>
      <c r="AM36" s="35"/>
      <c r="AN36" s="179" t="e">
        <f t="shared" si="49"/>
        <v>#DIV/0!</v>
      </c>
      <c r="AO36" s="35"/>
      <c r="AP36" s="60" t="e">
        <f t="shared" si="50"/>
        <v>#DIV/0!</v>
      </c>
      <c r="AQ36" s="134"/>
      <c r="AR36" s="144" t="e">
        <f t="shared" si="30"/>
        <v>#DIV/0!</v>
      </c>
      <c r="AS36" s="35"/>
      <c r="AT36" s="35"/>
      <c r="AU36" s="179" t="e">
        <f t="shared" si="31"/>
        <v>#DIV/0!</v>
      </c>
      <c r="AV36" s="35"/>
      <c r="AW36" s="60" t="e">
        <f t="shared" si="32"/>
        <v>#DIV/0!</v>
      </c>
      <c r="AX36" s="134"/>
      <c r="AY36" s="144" t="e">
        <f t="shared" si="33"/>
        <v>#DIV/0!</v>
      </c>
      <c r="AZ36" s="35"/>
      <c r="BA36" s="35"/>
      <c r="BB36" s="179" t="e">
        <f t="shared" si="51"/>
        <v>#DIV/0!</v>
      </c>
      <c r="BC36" s="35"/>
      <c r="BD36" s="60" t="e">
        <f t="shared" si="52"/>
        <v>#DIV/0!</v>
      </c>
      <c r="BE36" s="134"/>
      <c r="BF36" s="144" t="e">
        <f t="shared" si="36"/>
        <v>#DIV/0!</v>
      </c>
      <c r="BG36" s="35"/>
      <c r="BH36" s="35"/>
      <c r="BI36" s="179" t="e">
        <f t="shared" si="37"/>
        <v>#DIV/0!</v>
      </c>
      <c r="BJ36" s="35"/>
      <c r="BK36" s="60" t="e">
        <f t="shared" si="38"/>
        <v>#DIV/0!</v>
      </c>
      <c r="BL36" s="134"/>
      <c r="BM36" s="144" t="e">
        <f t="shared" si="39"/>
        <v>#DIV/0!</v>
      </c>
      <c r="BN36" s="35"/>
      <c r="BO36" s="35"/>
      <c r="BP36" s="179" t="e">
        <f t="shared" si="40"/>
        <v>#DIV/0!</v>
      </c>
      <c r="BQ36" s="35"/>
      <c r="BR36" s="60" t="e">
        <f t="shared" si="41"/>
        <v>#DIV/0!</v>
      </c>
      <c r="BS36" s="134"/>
      <c r="BT36" s="144" t="e">
        <f t="shared" si="42"/>
        <v>#DIV/0!</v>
      </c>
      <c r="BU36" s="61">
        <f t="shared" si="12"/>
        <v>0</v>
      </c>
      <c r="BV36" s="61">
        <f t="shared" si="9"/>
        <v>0</v>
      </c>
      <c r="BW36" s="63" t="e">
        <f t="shared" si="10"/>
        <v>#DIV/0!</v>
      </c>
      <c r="BX36" s="61">
        <f t="shared" si="6"/>
        <v>0</v>
      </c>
      <c r="BY36" s="63" t="e">
        <f t="shared" si="11"/>
        <v>#DIV/0!</v>
      </c>
      <c r="BZ36" s="158">
        <f t="shared" si="7"/>
        <v>0</v>
      </c>
      <c r="CA36" s="159" t="e">
        <f t="shared" si="8"/>
        <v>#DIV/0!</v>
      </c>
    </row>
    <row r="37" spans="1:79" ht="15.75" hidden="1">
      <c r="A37" s="253">
        <v>44054</v>
      </c>
      <c r="B37" s="44" t="s">
        <v>38</v>
      </c>
      <c r="C37" s="35"/>
      <c r="D37" s="35"/>
      <c r="E37" s="179" t="e">
        <f t="shared" si="13"/>
        <v>#DIV/0!</v>
      </c>
      <c r="F37" s="35"/>
      <c r="G37" s="60" t="e">
        <f t="shared" si="14"/>
        <v>#DIV/0!</v>
      </c>
      <c r="H37" s="134"/>
      <c r="I37" s="144" t="e">
        <f t="shared" si="15"/>
        <v>#DIV/0!</v>
      </c>
      <c r="J37" s="35"/>
      <c r="K37" s="35"/>
      <c r="L37" s="179" t="e">
        <f t="shared" si="43"/>
        <v>#DIV/0!</v>
      </c>
      <c r="M37" s="35"/>
      <c r="N37" s="60" t="e">
        <f t="shared" si="44"/>
        <v>#DIV/0!</v>
      </c>
      <c r="O37" s="134"/>
      <c r="P37" s="144" t="e">
        <f t="shared" si="18"/>
        <v>#DIV/0!</v>
      </c>
      <c r="Q37" s="35"/>
      <c r="R37" s="35"/>
      <c r="S37" s="179" t="e">
        <f t="shared" si="19"/>
        <v>#DIV/0!</v>
      </c>
      <c r="T37" s="35"/>
      <c r="U37" s="60" t="e">
        <f t="shared" si="20"/>
        <v>#DIV/0!</v>
      </c>
      <c r="V37" s="134"/>
      <c r="W37" s="144" t="e">
        <f t="shared" si="21"/>
        <v>#DIV/0!</v>
      </c>
      <c r="X37" s="35"/>
      <c r="Y37" s="35"/>
      <c r="Z37" s="179" t="e">
        <f t="shared" si="45"/>
        <v>#DIV/0!</v>
      </c>
      <c r="AA37" s="35"/>
      <c r="AB37" s="60" t="e">
        <f t="shared" si="46"/>
        <v>#DIV/0!</v>
      </c>
      <c r="AC37" s="134"/>
      <c r="AD37" s="144" t="e">
        <f t="shared" si="24"/>
        <v>#DIV/0!</v>
      </c>
      <c r="AE37" s="35"/>
      <c r="AF37" s="35"/>
      <c r="AG37" s="179" t="e">
        <f t="shared" si="47"/>
        <v>#DIV/0!</v>
      </c>
      <c r="AH37" s="35"/>
      <c r="AI37" s="60" t="e">
        <f t="shared" si="48"/>
        <v>#DIV/0!</v>
      </c>
      <c r="AJ37" s="134"/>
      <c r="AK37" s="144" t="e">
        <f t="shared" si="27"/>
        <v>#DIV/0!</v>
      </c>
      <c r="AL37" s="35"/>
      <c r="AM37" s="35"/>
      <c r="AN37" s="179" t="e">
        <f t="shared" si="49"/>
        <v>#DIV/0!</v>
      </c>
      <c r="AO37" s="35"/>
      <c r="AP37" s="60" t="e">
        <f t="shared" si="50"/>
        <v>#DIV/0!</v>
      </c>
      <c r="AQ37" s="134"/>
      <c r="AR37" s="144" t="e">
        <f t="shared" si="30"/>
        <v>#DIV/0!</v>
      </c>
      <c r="AS37" s="35"/>
      <c r="AT37" s="35"/>
      <c r="AU37" s="179" t="e">
        <f t="shared" si="31"/>
        <v>#DIV/0!</v>
      </c>
      <c r="AV37" s="35"/>
      <c r="AW37" s="60" t="e">
        <f t="shared" si="32"/>
        <v>#DIV/0!</v>
      </c>
      <c r="AX37" s="134"/>
      <c r="AY37" s="144" t="e">
        <f t="shared" si="33"/>
        <v>#DIV/0!</v>
      </c>
      <c r="AZ37" s="35"/>
      <c r="BA37" s="35"/>
      <c r="BB37" s="179" t="e">
        <f t="shared" si="51"/>
        <v>#DIV/0!</v>
      </c>
      <c r="BC37" s="35"/>
      <c r="BD37" s="60" t="e">
        <f t="shared" si="52"/>
        <v>#DIV/0!</v>
      </c>
      <c r="BE37" s="134"/>
      <c r="BF37" s="144" t="e">
        <f t="shared" si="36"/>
        <v>#DIV/0!</v>
      </c>
      <c r="BG37" s="35"/>
      <c r="BH37" s="35"/>
      <c r="BI37" s="179" t="e">
        <f t="shared" si="37"/>
        <v>#DIV/0!</v>
      </c>
      <c r="BJ37" s="35"/>
      <c r="BK37" s="60" t="e">
        <f t="shared" si="38"/>
        <v>#DIV/0!</v>
      </c>
      <c r="BL37" s="134"/>
      <c r="BM37" s="144" t="e">
        <f t="shared" si="39"/>
        <v>#DIV/0!</v>
      </c>
      <c r="BN37" s="35"/>
      <c r="BO37" s="35"/>
      <c r="BP37" s="179" t="e">
        <f t="shared" si="40"/>
        <v>#DIV/0!</v>
      </c>
      <c r="BQ37" s="35"/>
      <c r="BR37" s="60" t="e">
        <f t="shared" si="41"/>
        <v>#DIV/0!</v>
      </c>
      <c r="BS37" s="134"/>
      <c r="BT37" s="144" t="e">
        <f t="shared" si="42"/>
        <v>#DIV/0!</v>
      </c>
      <c r="BU37" s="61">
        <f t="shared" si="12"/>
        <v>0</v>
      </c>
      <c r="BV37" s="61">
        <f t="shared" si="9"/>
        <v>0</v>
      </c>
      <c r="BW37" s="63" t="e">
        <f t="shared" si="10"/>
        <v>#DIV/0!</v>
      </c>
      <c r="BX37" s="61">
        <f t="shared" si="6"/>
        <v>0</v>
      </c>
      <c r="BY37" s="63" t="e">
        <f t="shared" si="11"/>
        <v>#DIV/0!</v>
      </c>
      <c r="BZ37" s="158">
        <f t="shared" si="7"/>
        <v>0</v>
      </c>
      <c r="CA37" s="159" t="e">
        <f t="shared" si="8"/>
        <v>#DIV/0!</v>
      </c>
    </row>
    <row r="38" spans="1:79" ht="15.75" hidden="1">
      <c r="A38" s="253">
        <v>44055</v>
      </c>
      <c r="B38" s="44" t="s">
        <v>39</v>
      </c>
      <c r="C38" s="35"/>
      <c r="D38" s="35"/>
      <c r="E38" s="179" t="e">
        <f t="shared" si="13"/>
        <v>#DIV/0!</v>
      </c>
      <c r="F38" s="35"/>
      <c r="G38" s="60" t="e">
        <f t="shared" si="14"/>
        <v>#DIV/0!</v>
      </c>
      <c r="H38" s="134"/>
      <c r="I38" s="144" t="e">
        <f t="shared" si="15"/>
        <v>#DIV/0!</v>
      </c>
      <c r="J38" s="35"/>
      <c r="K38" s="35"/>
      <c r="L38" s="179" t="e">
        <f t="shared" si="43"/>
        <v>#DIV/0!</v>
      </c>
      <c r="M38" s="35"/>
      <c r="N38" s="60" t="e">
        <f t="shared" si="44"/>
        <v>#DIV/0!</v>
      </c>
      <c r="O38" s="134"/>
      <c r="P38" s="144" t="e">
        <f t="shared" si="18"/>
        <v>#DIV/0!</v>
      </c>
      <c r="Q38" s="35"/>
      <c r="R38" s="35"/>
      <c r="S38" s="179" t="e">
        <f t="shared" si="19"/>
        <v>#DIV/0!</v>
      </c>
      <c r="T38" s="35"/>
      <c r="U38" s="60" t="e">
        <f t="shared" si="20"/>
        <v>#DIV/0!</v>
      </c>
      <c r="V38" s="134"/>
      <c r="W38" s="144" t="e">
        <f t="shared" si="21"/>
        <v>#DIV/0!</v>
      </c>
      <c r="X38" s="35"/>
      <c r="Y38" s="35"/>
      <c r="Z38" s="179" t="e">
        <f t="shared" si="45"/>
        <v>#DIV/0!</v>
      </c>
      <c r="AA38" s="35"/>
      <c r="AB38" s="60" t="e">
        <f t="shared" si="46"/>
        <v>#DIV/0!</v>
      </c>
      <c r="AC38" s="134"/>
      <c r="AD38" s="144" t="e">
        <f t="shared" si="24"/>
        <v>#DIV/0!</v>
      </c>
      <c r="AE38" s="35"/>
      <c r="AF38" s="35"/>
      <c r="AG38" s="179" t="e">
        <f t="shared" si="47"/>
        <v>#DIV/0!</v>
      </c>
      <c r="AH38" s="35"/>
      <c r="AI38" s="60" t="e">
        <f t="shared" si="48"/>
        <v>#DIV/0!</v>
      </c>
      <c r="AJ38" s="134"/>
      <c r="AK38" s="144" t="e">
        <f t="shared" si="27"/>
        <v>#DIV/0!</v>
      </c>
      <c r="AL38" s="35"/>
      <c r="AM38" s="35"/>
      <c r="AN38" s="179" t="e">
        <f t="shared" si="49"/>
        <v>#DIV/0!</v>
      </c>
      <c r="AO38" s="35"/>
      <c r="AP38" s="60" t="e">
        <f t="shared" si="50"/>
        <v>#DIV/0!</v>
      </c>
      <c r="AQ38" s="134"/>
      <c r="AR38" s="144" t="e">
        <f t="shared" si="30"/>
        <v>#DIV/0!</v>
      </c>
      <c r="AS38" s="35"/>
      <c r="AT38" s="35"/>
      <c r="AU38" s="179" t="e">
        <f t="shared" si="31"/>
        <v>#DIV/0!</v>
      </c>
      <c r="AV38" s="35"/>
      <c r="AW38" s="60" t="e">
        <f t="shared" si="32"/>
        <v>#DIV/0!</v>
      </c>
      <c r="AX38" s="134"/>
      <c r="AY38" s="144" t="e">
        <f t="shared" si="33"/>
        <v>#DIV/0!</v>
      </c>
      <c r="AZ38" s="35"/>
      <c r="BA38" s="35"/>
      <c r="BB38" s="179" t="e">
        <f t="shared" si="51"/>
        <v>#DIV/0!</v>
      </c>
      <c r="BC38" s="35"/>
      <c r="BD38" s="60" t="e">
        <f t="shared" si="52"/>
        <v>#DIV/0!</v>
      </c>
      <c r="BE38" s="134"/>
      <c r="BF38" s="144" t="e">
        <f t="shared" si="36"/>
        <v>#DIV/0!</v>
      </c>
      <c r="BG38" s="35"/>
      <c r="BH38" s="35"/>
      <c r="BI38" s="179" t="e">
        <f t="shared" si="37"/>
        <v>#DIV/0!</v>
      </c>
      <c r="BJ38" s="35"/>
      <c r="BK38" s="60" t="e">
        <f t="shared" si="38"/>
        <v>#DIV/0!</v>
      </c>
      <c r="BL38" s="134"/>
      <c r="BM38" s="144" t="e">
        <f t="shared" si="39"/>
        <v>#DIV/0!</v>
      </c>
      <c r="BN38" s="35"/>
      <c r="BO38" s="35"/>
      <c r="BP38" s="179" t="e">
        <f t="shared" si="40"/>
        <v>#DIV/0!</v>
      </c>
      <c r="BQ38" s="35"/>
      <c r="BR38" s="60" t="e">
        <f t="shared" si="41"/>
        <v>#DIV/0!</v>
      </c>
      <c r="BS38" s="134"/>
      <c r="BT38" s="144" t="e">
        <f t="shared" si="42"/>
        <v>#DIV/0!</v>
      </c>
      <c r="BU38" s="61">
        <f t="shared" si="12"/>
        <v>0</v>
      </c>
      <c r="BV38" s="61">
        <f t="shared" si="9"/>
        <v>0</v>
      </c>
      <c r="BW38" s="63" t="e">
        <f t="shared" si="10"/>
        <v>#DIV/0!</v>
      </c>
      <c r="BX38" s="61">
        <f t="shared" si="6"/>
        <v>0</v>
      </c>
      <c r="BY38" s="63" t="e">
        <f t="shared" si="11"/>
        <v>#DIV/0!</v>
      </c>
      <c r="BZ38" s="158">
        <f t="shared" si="7"/>
        <v>0</v>
      </c>
      <c r="CA38" s="159" t="e">
        <f t="shared" si="8"/>
        <v>#DIV/0!</v>
      </c>
    </row>
    <row r="39" spans="1:79" ht="15.75" hidden="1">
      <c r="A39" s="253">
        <v>44056</v>
      </c>
      <c r="B39" s="44" t="s">
        <v>33</v>
      </c>
      <c r="C39" s="35"/>
      <c r="D39" s="35"/>
      <c r="E39" s="179" t="e">
        <f t="shared" si="13"/>
        <v>#DIV/0!</v>
      </c>
      <c r="F39" s="35"/>
      <c r="G39" s="60" t="e">
        <f t="shared" si="14"/>
        <v>#DIV/0!</v>
      </c>
      <c r="H39" s="134"/>
      <c r="I39" s="144" t="e">
        <f t="shared" si="15"/>
        <v>#DIV/0!</v>
      </c>
      <c r="J39" s="35"/>
      <c r="K39" s="35"/>
      <c r="L39" s="179" t="e">
        <f t="shared" si="43"/>
        <v>#DIV/0!</v>
      </c>
      <c r="M39" s="35"/>
      <c r="N39" s="60" t="e">
        <f t="shared" si="44"/>
        <v>#DIV/0!</v>
      </c>
      <c r="O39" s="134"/>
      <c r="P39" s="144" t="e">
        <f t="shared" si="18"/>
        <v>#DIV/0!</v>
      </c>
      <c r="Q39" s="35"/>
      <c r="R39" s="35"/>
      <c r="S39" s="179" t="e">
        <f t="shared" si="19"/>
        <v>#DIV/0!</v>
      </c>
      <c r="T39" s="35"/>
      <c r="U39" s="60" t="e">
        <f t="shared" si="20"/>
        <v>#DIV/0!</v>
      </c>
      <c r="V39" s="134"/>
      <c r="W39" s="144" t="e">
        <f t="shared" si="21"/>
        <v>#DIV/0!</v>
      </c>
      <c r="X39" s="35"/>
      <c r="Y39" s="35"/>
      <c r="Z39" s="179" t="e">
        <f t="shared" si="45"/>
        <v>#DIV/0!</v>
      </c>
      <c r="AA39" s="35"/>
      <c r="AB39" s="60" t="e">
        <f t="shared" si="46"/>
        <v>#DIV/0!</v>
      </c>
      <c r="AC39" s="134"/>
      <c r="AD39" s="144" t="e">
        <f t="shared" si="24"/>
        <v>#DIV/0!</v>
      </c>
      <c r="AE39" s="35"/>
      <c r="AF39" s="35"/>
      <c r="AG39" s="179" t="e">
        <f t="shared" si="47"/>
        <v>#DIV/0!</v>
      </c>
      <c r="AH39" s="35"/>
      <c r="AI39" s="60" t="e">
        <f t="shared" si="48"/>
        <v>#DIV/0!</v>
      </c>
      <c r="AJ39" s="134"/>
      <c r="AK39" s="144" t="e">
        <f t="shared" si="27"/>
        <v>#DIV/0!</v>
      </c>
      <c r="AL39" s="35"/>
      <c r="AM39" s="35"/>
      <c r="AN39" s="179" t="e">
        <f t="shared" si="49"/>
        <v>#DIV/0!</v>
      </c>
      <c r="AO39" s="35"/>
      <c r="AP39" s="60" t="e">
        <f t="shared" si="50"/>
        <v>#DIV/0!</v>
      </c>
      <c r="AQ39" s="134"/>
      <c r="AR39" s="144" t="e">
        <f t="shared" si="30"/>
        <v>#DIV/0!</v>
      </c>
      <c r="AS39" s="35"/>
      <c r="AT39" s="35"/>
      <c r="AU39" s="179" t="e">
        <f t="shared" si="31"/>
        <v>#DIV/0!</v>
      </c>
      <c r="AV39" s="35"/>
      <c r="AW39" s="60" t="e">
        <f t="shared" si="32"/>
        <v>#DIV/0!</v>
      </c>
      <c r="AX39" s="134"/>
      <c r="AY39" s="144" t="e">
        <f t="shared" si="33"/>
        <v>#DIV/0!</v>
      </c>
      <c r="AZ39" s="35"/>
      <c r="BA39" s="35"/>
      <c r="BB39" s="179" t="e">
        <f t="shared" si="51"/>
        <v>#DIV/0!</v>
      </c>
      <c r="BC39" s="35"/>
      <c r="BD39" s="60" t="e">
        <f t="shared" si="52"/>
        <v>#DIV/0!</v>
      </c>
      <c r="BE39" s="134"/>
      <c r="BF39" s="144" t="e">
        <f t="shared" si="36"/>
        <v>#DIV/0!</v>
      </c>
      <c r="BG39" s="35"/>
      <c r="BH39" s="35"/>
      <c r="BI39" s="179" t="e">
        <f t="shared" si="37"/>
        <v>#DIV/0!</v>
      </c>
      <c r="BJ39" s="35"/>
      <c r="BK39" s="60" t="e">
        <f t="shared" si="38"/>
        <v>#DIV/0!</v>
      </c>
      <c r="BL39" s="134"/>
      <c r="BM39" s="144" t="e">
        <f t="shared" si="39"/>
        <v>#DIV/0!</v>
      </c>
      <c r="BN39" s="35"/>
      <c r="BO39" s="35"/>
      <c r="BP39" s="179" t="e">
        <f t="shared" si="40"/>
        <v>#DIV/0!</v>
      </c>
      <c r="BQ39" s="35"/>
      <c r="BR39" s="60" t="e">
        <f t="shared" si="41"/>
        <v>#DIV/0!</v>
      </c>
      <c r="BS39" s="134"/>
      <c r="BT39" s="144" t="e">
        <f t="shared" si="42"/>
        <v>#DIV/0!</v>
      </c>
      <c r="BU39" s="61">
        <f t="shared" si="12"/>
        <v>0</v>
      </c>
      <c r="BV39" s="61">
        <f t="shared" si="9"/>
        <v>0</v>
      </c>
      <c r="BW39" s="63" t="e">
        <f t="shared" si="10"/>
        <v>#DIV/0!</v>
      </c>
      <c r="BX39" s="61">
        <f t="shared" si="6"/>
        <v>0</v>
      </c>
      <c r="BY39" s="63" t="e">
        <f t="shared" si="11"/>
        <v>#DIV/0!</v>
      </c>
      <c r="BZ39" s="158">
        <f t="shared" si="7"/>
        <v>0</v>
      </c>
      <c r="CA39" s="159" t="e">
        <f t="shared" si="8"/>
        <v>#DIV/0!</v>
      </c>
    </row>
    <row r="40" spans="1:79" ht="15.75" hidden="1">
      <c r="A40" s="253">
        <v>44057</v>
      </c>
      <c r="B40" s="44" t="s">
        <v>34</v>
      </c>
      <c r="C40" s="35"/>
      <c r="D40" s="35"/>
      <c r="E40" s="179" t="e">
        <f t="shared" si="13"/>
        <v>#DIV/0!</v>
      </c>
      <c r="F40" s="35"/>
      <c r="G40" s="60" t="e">
        <f t="shared" si="14"/>
        <v>#DIV/0!</v>
      </c>
      <c r="H40" s="134"/>
      <c r="I40" s="144" t="e">
        <f>H40/F40</f>
        <v>#DIV/0!</v>
      </c>
      <c r="J40" s="35"/>
      <c r="K40" s="35"/>
      <c r="L40" s="179" t="e">
        <f t="shared" si="43"/>
        <v>#DIV/0!</v>
      </c>
      <c r="M40" s="35"/>
      <c r="N40" s="60" t="e">
        <f t="shared" si="44"/>
        <v>#DIV/0!</v>
      </c>
      <c r="O40" s="134"/>
      <c r="P40" s="144" t="e">
        <f>O40/M40</f>
        <v>#DIV/0!</v>
      </c>
      <c r="Q40" s="35"/>
      <c r="R40" s="35"/>
      <c r="S40" s="179" t="e">
        <f t="shared" si="19"/>
        <v>#DIV/0!</v>
      </c>
      <c r="T40" s="35"/>
      <c r="U40" s="60" t="e">
        <f t="shared" si="20"/>
        <v>#DIV/0!</v>
      </c>
      <c r="V40" s="134"/>
      <c r="W40" s="144" t="e">
        <f>V40/T40</f>
        <v>#DIV/0!</v>
      </c>
      <c r="X40" s="35"/>
      <c r="Y40" s="35"/>
      <c r="Z40" s="179" t="e">
        <f t="shared" si="45"/>
        <v>#DIV/0!</v>
      </c>
      <c r="AA40" s="35"/>
      <c r="AB40" s="60" t="e">
        <f t="shared" si="46"/>
        <v>#DIV/0!</v>
      </c>
      <c r="AC40" s="134"/>
      <c r="AD40" s="144" t="e">
        <f>AC40/AA40</f>
        <v>#DIV/0!</v>
      </c>
      <c r="AE40" s="35"/>
      <c r="AF40" s="35"/>
      <c r="AG40" s="179" t="e">
        <f t="shared" si="47"/>
        <v>#DIV/0!</v>
      </c>
      <c r="AH40" s="35"/>
      <c r="AI40" s="60" t="e">
        <f t="shared" si="48"/>
        <v>#DIV/0!</v>
      </c>
      <c r="AJ40" s="134"/>
      <c r="AK40" s="144" t="e">
        <f>AJ40/AH40</f>
        <v>#DIV/0!</v>
      </c>
      <c r="AL40" s="35"/>
      <c r="AM40" s="35"/>
      <c r="AN40" s="179" t="e">
        <f t="shared" si="49"/>
        <v>#DIV/0!</v>
      </c>
      <c r="AO40" s="35"/>
      <c r="AP40" s="60" t="e">
        <f t="shared" si="50"/>
        <v>#DIV/0!</v>
      </c>
      <c r="AQ40" s="134"/>
      <c r="AR40" s="144" t="e">
        <f>AQ40/AO40</f>
        <v>#DIV/0!</v>
      </c>
      <c r="AS40" s="35"/>
      <c r="AT40" s="35"/>
      <c r="AU40" s="179" t="e">
        <f t="shared" si="31"/>
        <v>#DIV/0!</v>
      </c>
      <c r="AV40" s="35"/>
      <c r="AW40" s="60" t="e">
        <f t="shared" si="32"/>
        <v>#DIV/0!</v>
      </c>
      <c r="AX40" s="134"/>
      <c r="AY40" s="144" t="e">
        <f>AX40/AV40</f>
        <v>#DIV/0!</v>
      </c>
      <c r="AZ40" s="35"/>
      <c r="BA40" s="35"/>
      <c r="BB40" s="179" t="e">
        <f t="shared" si="51"/>
        <v>#DIV/0!</v>
      </c>
      <c r="BC40" s="35"/>
      <c r="BD40" s="60" t="e">
        <f t="shared" si="52"/>
        <v>#DIV/0!</v>
      </c>
      <c r="BE40" s="134"/>
      <c r="BF40" s="144" t="e">
        <f>BE40/BC40</f>
        <v>#DIV/0!</v>
      </c>
      <c r="BG40" s="35"/>
      <c r="BH40" s="35"/>
      <c r="BI40" s="179" t="e">
        <f t="shared" si="37"/>
        <v>#DIV/0!</v>
      </c>
      <c r="BJ40" s="35"/>
      <c r="BK40" s="60" t="e">
        <f t="shared" si="38"/>
        <v>#DIV/0!</v>
      </c>
      <c r="BL40" s="134"/>
      <c r="BM40" s="144" t="e">
        <f>BL40/BJ40</f>
        <v>#DIV/0!</v>
      </c>
      <c r="BN40" s="35"/>
      <c r="BO40" s="35"/>
      <c r="BP40" s="179" t="e">
        <f t="shared" si="40"/>
        <v>#DIV/0!</v>
      </c>
      <c r="BQ40" s="35"/>
      <c r="BR40" s="60" t="e">
        <f t="shared" si="41"/>
        <v>#DIV/0!</v>
      </c>
      <c r="BS40" s="134"/>
      <c r="BT40" s="144" t="e">
        <f>BS40/BQ40</f>
        <v>#DIV/0!</v>
      </c>
      <c r="BU40" s="61">
        <f t="shared" si="12"/>
        <v>0</v>
      </c>
      <c r="BV40" s="61">
        <f t="shared" si="9"/>
        <v>0</v>
      </c>
      <c r="BW40" s="63" t="e">
        <f t="shared" si="10"/>
        <v>#DIV/0!</v>
      </c>
      <c r="BX40" s="61">
        <f t="shared" si="6"/>
        <v>0</v>
      </c>
      <c r="BY40" s="63" t="e">
        <f t="shared" si="11"/>
        <v>#DIV/0!</v>
      </c>
      <c r="BZ40" s="158">
        <f t="shared" si="7"/>
        <v>0</v>
      </c>
      <c r="CA40" s="159" t="e">
        <f t="shared" si="8"/>
        <v>#DIV/0!</v>
      </c>
    </row>
    <row r="41" spans="1:79" s="16" customFormat="1" ht="30" customHeight="1">
      <c r="A41" s="302" t="s">
        <v>40</v>
      </c>
      <c r="B41" s="302"/>
      <c r="C41" s="67">
        <f>SUM(C10:C40)</f>
        <v>0</v>
      </c>
      <c r="D41" s="67">
        <f>SUM(D10:D40)</f>
        <v>0</v>
      </c>
      <c r="E41" s="49" t="e">
        <f>D41/C41</f>
        <v>#DIV/0!</v>
      </c>
      <c r="F41" s="67">
        <f>SUM(F10:F40)</f>
        <v>0</v>
      </c>
      <c r="G41" s="48" t="e">
        <f>F41/C41</f>
        <v>#DIV/0!</v>
      </c>
      <c r="H41" s="135">
        <f>SUM(H10:H40)</f>
        <v>0</v>
      </c>
      <c r="I41" s="146" t="e">
        <f>H41/F41</f>
        <v>#DIV/0!</v>
      </c>
      <c r="J41" s="67">
        <f>SUM(J10:J40)</f>
        <v>0</v>
      </c>
      <c r="K41" s="67">
        <f>SUM(K10:K40)</f>
        <v>0</v>
      </c>
      <c r="L41" s="49" t="e">
        <f>K41/J41</f>
        <v>#DIV/0!</v>
      </c>
      <c r="M41" s="67">
        <f>SUM(M10:M40)</f>
        <v>0</v>
      </c>
      <c r="N41" s="48" t="e">
        <f>M41/J41</f>
        <v>#DIV/0!</v>
      </c>
      <c r="O41" s="135">
        <f>SUM(O10:O40)</f>
        <v>0</v>
      </c>
      <c r="P41" s="146" t="e">
        <f>O41/M41</f>
        <v>#DIV/0!</v>
      </c>
      <c r="Q41" s="67">
        <f>SUM(Q10:Q40)</f>
        <v>0</v>
      </c>
      <c r="R41" s="67">
        <f>SUM(R10:R40)</f>
        <v>0</v>
      </c>
      <c r="S41" s="49" t="e">
        <f>R41/Q41</f>
        <v>#DIV/0!</v>
      </c>
      <c r="T41" s="67">
        <f>SUM(T10:T40)</f>
        <v>0</v>
      </c>
      <c r="U41" s="48" t="e">
        <f>T41/Q41</f>
        <v>#DIV/0!</v>
      </c>
      <c r="V41" s="135">
        <f>SUM(V10:V40)</f>
        <v>0</v>
      </c>
      <c r="W41" s="146" t="e">
        <f>V41/T41</f>
        <v>#DIV/0!</v>
      </c>
      <c r="X41" s="67">
        <f>SUM(X10:X40)</f>
        <v>0</v>
      </c>
      <c r="Y41" s="67">
        <f>SUM(Y10:Y40)</f>
        <v>0</v>
      </c>
      <c r="Z41" s="49" t="e">
        <f>Y41/X41</f>
        <v>#DIV/0!</v>
      </c>
      <c r="AA41" s="67">
        <f>SUM(AA10:AA40)</f>
        <v>0</v>
      </c>
      <c r="AB41" s="48" t="e">
        <f>AA41/X41</f>
        <v>#DIV/0!</v>
      </c>
      <c r="AC41" s="135">
        <f>SUM(AC10:AC40)</f>
        <v>0</v>
      </c>
      <c r="AD41" s="146" t="e">
        <f>AC41/AA41</f>
        <v>#DIV/0!</v>
      </c>
      <c r="AE41" s="67">
        <f>SUM(AE10:AE40)</f>
        <v>0</v>
      </c>
      <c r="AF41" s="67">
        <f>SUM(AF10:AF40)</f>
        <v>0</v>
      </c>
      <c r="AG41" s="49" t="e">
        <f>AF41/AE41</f>
        <v>#DIV/0!</v>
      </c>
      <c r="AH41" s="67">
        <f>SUM(AH10:AH40)</f>
        <v>0</v>
      </c>
      <c r="AI41" s="48" t="e">
        <f>AH41/AE41</f>
        <v>#DIV/0!</v>
      </c>
      <c r="AJ41" s="135">
        <f>SUM(AJ10:AJ40)</f>
        <v>0</v>
      </c>
      <c r="AK41" s="146" t="e">
        <f>AJ41/AH41</f>
        <v>#DIV/0!</v>
      </c>
      <c r="AL41" s="67">
        <f>SUM(AL10:AL40)</f>
        <v>0</v>
      </c>
      <c r="AM41" s="67">
        <f>SUM(AM10:AM40)</f>
        <v>0</v>
      </c>
      <c r="AN41" s="49" t="e">
        <f>AM41/AL41</f>
        <v>#DIV/0!</v>
      </c>
      <c r="AO41" s="67">
        <f>SUM(AO10:AO40)</f>
        <v>0</v>
      </c>
      <c r="AP41" s="48" t="e">
        <f>AO41/AL41</f>
        <v>#DIV/0!</v>
      </c>
      <c r="AQ41" s="135">
        <f>SUM(AQ10:AQ40)</f>
        <v>0</v>
      </c>
      <c r="AR41" s="146" t="e">
        <f>AQ41/AO41</f>
        <v>#DIV/0!</v>
      </c>
      <c r="AS41" s="67">
        <f>SUM(AS10:AS40)</f>
        <v>0</v>
      </c>
      <c r="AT41" s="67">
        <f>SUM(AT10:AT40)</f>
        <v>0</v>
      </c>
      <c r="AU41" s="49" t="e">
        <f>AT41/AS41</f>
        <v>#DIV/0!</v>
      </c>
      <c r="AV41" s="67">
        <f>SUM(AV10:AV40)</f>
        <v>0</v>
      </c>
      <c r="AW41" s="48" t="e">
        <f>AV41/AS41</f>
        <v>#DIV/0!</v>
      </c>
      <c r="AX41" s="135">
        <f>SUM(AX10:AX40)</f>
        <v>0</v>
      </c>
      <c r="AY41" s="146" t="e">
        <f>AX41/AV41</f>
        <v>#DIV/0!</v>
      </c>
      <c r="AZ41" s="67">
        <f>SUM(AZ10:AZ40)</f>
        <v>0</v>
      </c>
      <c r="BA41" s="67">
        <f>SUM(BA10:BA40)</f>
        <v>0</v>
      </c>
      <c r="BB41" s="49" t="e">
        <f>BA41/AZ41</f>
        <v>#DIV/0!</v>
      </c>
      <c r="BC41" s="67">
        <f>SUM(BC10:BC40)</f>
        <v>0</v>
      </c>
      <c r="BD41" s="48" t="e">
        <f>BC41/AZ41</f>
        <v>#DIV/0!</v>
      </c>
      <c r="BE41" s="135">
        <f>SUM(BE10:BE40)</f>
        <v>0</v>
      </c>
      <c r="BF41" s="146" t="e">
        <f>BE41/BC41</f>
        <v>#DIV/0!</v>
      </c>
      <c r="BG41" s="67">
        <f>SUM(BG10:BG40)</f>
        <v>0</v>
      </c>
      <c r="BH41" s="67">
        <f>SUM(BH10:BH40)</f>
        <v>0</v>
      </c>
      <c r="BI41" s="49" t="e">
        <f>BH41/BG41</f>
        <v>#DIV/0!</v>
      </c>
      <c r="BJ41" s="67">
        <f>SUM(BJ10:BJ40)</f>
        <v>0</v>
      </c>
      <c r="BK41" s="48" t="e">
        <f>BJ41/BG41</f>
        <v>#DIV/0!</v>
      </c>
      <c r="BL41" s="135">
        <f>SUM(BL10:BL40)</f>
        <v>0</v>
      </c>
      <c r="BM41" s="146" t="e">
        <f>BL41/BJ41</f>
        <v>#DIV/0!</v>
      </c>
      <c r="BN41" s="67">
        <f>SUM(BN10:BN40)</f>
        <v>0</v>
      </c>
      <c r="BO41" s="67">
        <f>SUM(BO10:BO40)</f>
        <v>0</v>
      </c>
      <c r="BP41" s="49" t="e">
        <f>BO41/BN41</f>
        <v>#DIV/0!</v>
      </c>
      <c r="BQ41" s="67">
        <f>SUM(BQ10:BQ40)</f>
        <v>0</v>
      </c>
      <c r="BR41" s="48" t="e">
        <f>BQ41/BN41</f>
        <v>#DIV/0!</v>
      </c>
      <c r="BS41" s="135">
        <f>SUM(BS10:BS40)</f>
        <v>0</v>
      </c>
      <c r="BT41" s="146" t="e">
        <f>BS41/BQ41</f>
        <v>#DIV/0!</v>
      </c>
      <c r="BU41" s="67">
        <f>SUM(BU10:BU40)</f>
        <v>0</v>
      </c>
      <c r="BV41" s="67">
        <f>SUM(BV10:BV40)</f>
        <v>0</v>
      </c>
      <c r="BW41" s="48" t="e">
        <f t="shared" si="10"/>
        <v>#DIV/0!</v>
      </c>
      <c r="BX41" s="67">
        <f>SUM(BX10:BX40)</f>
        <v>0</v>
      </c>
      <c r="BY41" s="48" t="e">
        <f t="shared" si="11"/>
        <v>#DIV/0!</v>
      </c>
      <c r="BZ41" s="67">
        <f>SUM(BZ10:BZ40)</f>
        <v>0</v>
      </c>
      <c r="CA41" s="78" t="e">
        <f t="shared" si="8"/>
        <v>#DIV/0!</v>
      </c>
    </row>
    <row r="42" spans="1:79" s="115" customFormat="1" ht="30" customHeight="1">
      <c r="A42" s="321" t="s">
        <v>47</v>
      </c>
      <c r="B42" s="321"/>
      <c r="C42" s="49"/>
      <c r="D42" s="49"/>
      <c r="E42" s="49"/>
      <c r="F42" s="49">
        <f>F9/F7</f>
        <v>0</v>
      </c>
      <c r="G42" s="49"/>
      <c r="H42" s="49">
        <f>H9/H7</f>
        <v>0</v>
      </c>
      <c r="I42" s="147"/>
      <c r="J42" s="49"/>
      <c r="K42" s="49"/>
      <c r="L42" s="49"/>
      <c r="M42" s="49">
        <f>M9/M7</f>
        <v>0</v>
      </c>
      <c r="N42" s="49"/>
      <c r="O42" s="49">
        <f>O9/O7</f>
        <v>0</v>
      </c>
      <c r="P42" s="147"/>
      <c r="Q42" s="49"/>
      <c r="R42" s="49"/>
      <c r="S42" s="49"/>
      <c r="T42" s="49" t="e">
        <f>T9/T7</f>
        <v>#DIV/0!</v>
      </c>
      <c r="U42" s="49"/>
      <c r="V42" s="49" t="e">
        <f>V9/V7</f>
        <v>#DIV/0!</v>
      </c>
      <c r="W42" s="147"/>
      <c r="X42" s="49" t="e">
        <f>X9/X7</f>
        <v>#DIV/0!</v>
      </c>
      <c r="Y42" s="49"/>
      <c r="Z42" s="49"/>
      <c r="AA42" s="49">
        <f>AA9/AA7</f>
        <v>0</v>
      </c>
      <c r="AB42" s="49"/>
      <c r="AC42" s="49">
        <f>AC9/AC7</f>
        <v>0</v>
      </c>
      <c r="AD42" s="147"/>
      <c r="AE42" s="49"/>
      <c r="AF42" s="49"/>
      <c r="AG42" s="49"/>
      <c r="AH42" s="49" t="e">
        <f>AH9/AH7</f>
        <v>#DIV/0!</v>
      </c>
      <c r="AI42" s="49"/>
      <c r="AJ42" s="49" t="e">
        <f>AJ9/AJ7</f>
        <v>#DIV/0!</v>
      </c>
      <c r="AK42" s="147"/>
      <c r="AL42" s="49"/>
      <c r="AM42" s="49"/>
      <c r="AN42" s="49"/>
      <c r="AO42" s="49">
        <f>AO9/AO7</f>
        <v>0</v>
      </c>
      <c r="AP42" s="49"/>
      <c r="AQ42" s="49">
        <f>AQ9/AQ7</f>
        <v>0</v>
      </c>
      <c r="AR42" s="147"/>
      <c r="AS42" s="49" t="e">
        <f>AS9/AS7</f>
        <v>#DIV/0!</v>
      </c>
      <c r="AT42" s="49"/>
      <c r="AU42" s="49"/>
      <c r="AV42" s="49" t="e">
        <f>AV9/AV7</f>
        <v>#DIV/0!</v>
      </c>
      <c r="AW42" s="49"/>
      <c r="AX42" s="49" t="e">
        <f>AX9/AX7</f>
        <v>#DIV/0!</v>
      </c>
      <c r="AY42" s="147"/>
      <c r="AZ42" s="49"/>
      <c r="BA42" s="49"/>
      <c r="BB42" s="49"/>
      <c r="BC42" s="49" t="e">
        <f>BC9/BC7</f>
        <v>#DIV/0!</v>
      </c>
      <c r="BD42" s="49"/>
      <c r="BE42" s="49" t="e">
        <f>BE9/BE7</f>
        <v>#DIV/0!</v>
      </c>
      <c r="BF42" s="147"/>
      <c r="BG42" s="49"/>
      <c r="BH42" s="49"/>
      <c r="BI42" s="49"/>
      <c r="BJ42" s="49" t="e">
        <f>BJ9/BJ7</f>
        <v>#DIV/0!</v>
      </c>
      <c r="BK42" s="49"/>
      <c r="BL42" s="49" t="e">
        <f>BL9/BL7</f>
        <v>#DIV/0!</v>
      </c>
      <c r="BM42" s="147"/>
      <c r="BN42" s="49" t="e">
        <f>BN9/BN7</f>
        <v>#DIV/0!</v>
      </c>
      <c r="BO42" s="49"/>
      <c r="BP42" s="49"/>
      <c r="BQ42" s="49" t="e">
        <f>BQ9/BQ7</f>
        <v>#DIV/0!</v>
      </c>
      <c r="BR42" s="49"/>
      <c r="BS42" s="49" t="e">
        <f>BS9/BS7</f>
        <v>#DIV/0!</v>
      </c>
      <c r="BT42" s="147"/>
      <c r="BU42" s="49" t="e">
        <f>BU9/BU7</f>
        <v>#DIV/0!</v>
      </c>
      <c r="BV42" s="49" t="e">
        <f>BV9/BV7</f>
        <v>#DIV/0!</v>
      </c>
      <c r="BW42" s="49"/>
      <c r="BX42" s="49">
        <f>BX9/BX7</f>
        <v>0</v>
      </c>
      <c r="BY42" s="49"/>
      <c r="BZ42" s="49">
        <f>BZ9/BZ7</f>
        <v>0</v>
      </c>
      <c r="CA42" s="49"/>
    </row>
    <row r="44" spans="1:79" ht="15">
      <c r="B44" s="17"/>
      <c r="C44" s="20"/>
      <c r="D44" s="20"/>
      <c r="E44" s="20"/>
      <c r="F44" s="20"/>
      <c r="G44" s="21"/>
      <c r="H44" s="137"/>
      <c r="I44" s="148"/>
      <c r="J44" s="20"/>
      <c r="K44" s="20"/>
      <c r="L44" s="20"/>
      <c r="M44" s="20"/>
      <c r="N44" s="21"/>
      <c r="O44" s="137"/>
      <c r="P44" s="148"/>
      <c r="Q44" s="20"/>
      <c r="R44" s="20"/>
      <c r="S44" s="20"/>
      <c r="T44" s="20"/>
      <c r="U44" s="21"/>
      <c r="V44" s="137"/>
      <c r="W44" s="148"/>
      <c r="X44" s="20"/>
      <c r="Y44" s="20"/>
      <c r="Z44" s="20"/>
      <c r="AA44" s="20"/>
      <c r="AB44" s="21"/>
      <c r="AC44" s="137"/>
      <c r="AD44" s="148"/>
      <c r="AE44" s="20"/>
      <c r="AF44" s="20"/>
      <c r="AG44" s="20"/>
      <c r="AH44" s="20"/>
      <c r="AI44" s="21"/>
      <c r="AJ44" s="137"/>
      <c r="AK44" s="148"/>
      <c r="AL44" s="20"/>
      <c r="AM44" s="20"/>
      <c r="AN44" s="20"/>
      <c r="AO44" s="20"/>
      <c r="AP44" s="21"/>
      <c r="AQ44" s="137"/>
      <c r="AR44" s="148"/>
      <c r="AS44" s="20"/>
      <c r="AT44" s="20"/>
      <c r="AU44" s="20"/>
      <c r="AV44" s="20"/>
      <c r="AW44" s="21"/>
      <c r="AX44" s="137"/>
      <c r="AY44" s="148"/>
      <c r="AZ44" s="20"/>
      <c r="BA44" s="20"/>
      <c r="BB44" s="20"/>
      <c r="BC44" s="20"/>
      <c r="BD44" s="21"/>
      <c r="BE44" s="137"/>
      <c r="BF44" s="148"/>
      <c r="BG44" s="20"/>
      <c r="BH44" s="20"/>
      <c r="BI44" s="20"/>
      <c r="BJ44" s="20"/>
      <c r="BK44" s="21"/>
      <c r="BL44" s="137"/>
      <c r="BM44" s="148"/>
      <c r="BN44" s="20"/>
      <c r="BO44" s="20"/>
      <c r="BP44" s="20"/>
      <c r="BQ44" s="20"/>
      <c r="BR44" s="21"/>
      <c r="BS44" s="137"/>
      <c r="BT44" s="148"/>
      <c r="BZ44" s="20"/>
      <c r="CA44" s="24"/>
    </row>
    <row r="45" spans="1:79" ht="15">
      <c r="B45" s="17"/>
      <c r="C45" s="20"/>
      <c r="D45" s="20"/>
      <c r="E45" s="20"/>
      <c r="F45" s="20"/>
      <c r="G45" s="21"/>
      <c r="H45" s="137"/>
      <c r="I45" s="148"/>
      <c r="J45" s="20"/>
      <c r="K45" s="20"/>
      <c r="L45" s="20"/>
      <c r="M45" s="20"/>
      <c r="N45" s="21"/>
      <c r="O45" s="137"/>
      <c r="P45" s="148"/>
      <c r="Q45" s="20"/>
      <c r="R45" s="20"/>
      <c r="S45" s="20"/>
      <c r="T45" s="20"/>
      <c r="U45" s="21"/>
      <c r="V45" s="137"/>
      <c r="W45" s="148"/>
      <c r="X45" s="20"/>
      <c r="Y45" s="20"/>
      <c r="Z45" s="20"/>
      <c r="AA45" s="20"/>
      <c r="AB45" s="21"/>
      <c r="AC45" s="137"/>
      <c r="AD45" s="148"/>
      <c r="AE45" s="20"/>
      <c r="AF45" s="20"/>
      <c r="AG45" s="20"/>
      <c r="AH45" s="20"/>
      <c r="AI45" s="21"/>
      <c r="AJ45" s="137"/>
      <c r="AK45" s="148"/>
      <c r="AL45" s="20"/>
      <c r="AM45" s="20"/>
      <c r="AN45" s="20"/>
      <c r="AO45" s="20"/>
      <c r="AP45" s="21"/>
      <c r="AQ45" s="137"/>
      <c r="AR45" s="148"/>
      <c r="AS45" s="20"/>
      <c r="AT45" s="20"/>
      <c r="AU45" s="20"/>
      <c r="AV45" s="20"/>
      <c r="AW45" s="21"/>
      <c r="AX45" s="137"/>
      <c r="AY45" s="148"/>
      <c r="AZ45" s="20"/>
      <c r="BA45" s="20"/>
      <c r="BB45" s="20"/>
      <c r="BC45" s="20"/>
      <c r="BD45" s="21"/>
      <c r="BE45" s="137"/>
      <c r="BF45" s="148"/>
      <c r="BG45" s="20"/>
      <c r="BH45" s="20"/>
      <c r="BI45" s="20"/>
      <c r="BJ45" s="20"/>
      <c r="BK45" s="21"/>
      <c r="BL45" s="137"/>
      <c r="BM45" s="148"/>
      <c r="BN45" s="20"/>
      <c r="BO45" s="20"/>
      <c r="BP45" s="20"/>
      <c r="BQ45" s="20"/>
      <c r="BR45" s="21"/>
      <c r="BS45" s="137"/>
      <c r="BT45" s="148"/>
      <c r="BZ45" s="20"/>
      <c r="CA45" s="24"/>
    </row>
    <row r="46" spans="1:79" ht="15">
      <c r="B46" s="17"/>
      <c r="C46" s="20"/>
      <c r="D46" s="20"/>
      <c r="E46" s="20"/>
      <c r="F46" s="20"/>
      <c r="G46" s="21"/>
      <c r="H46" s="137"/>
      <c r="I46" s="148"/>
      <c r="J46" s="20"/>
      <c r="K46" s="20"/>
      <c r="L46" s="20"/>
      <c r="M46" s="20"/>
      <c r="N46" s="21"/>
      <c r="O46" s="137"/>
      <c r="P46" s="148"/>
      <c r="Q46" s="20"/>
      <c r="R46" s="20"/>
      <c r="S46" s="20"/>
      <c r="T46" s="20"/>
      <c r="U46" s="21"/>
      <c r="V46" s="137"/>
      <c r="W46" s="148"/>
      <c r="X46" s="20"/>
      <c r="Y46" s="20"/>
      <c r="Z46" s="20"/>
      <c r="AA46" s="20"/>
      <c r="AB46" s="21"/>
      <c r="AC46" s="137"/>
      <c r="AD46" s="148"/>
      <c r="AE46" s="20"/>
      <c r="AF46" s="20"/>
      <c r="AG46" s="20"/>
      <c r="AH46" s="20"/>
      <c r="AI46" s="21"/>
      <c r="AJ46" s="137"/>
      <c r="AK46" s="148"/>
      <c r="AL46" s="20"/>
      <c r="AM46" s="20"/>
      <c r="AN46" s="20"/>
      <c r="AO46" s="20"/>
      <c r="AP46" s="21"/>
      <c r="AQ46" s="137"/>
      <c r="AR46" s="148"/>
      <c r="AS46" s="20"/>
      <c r="AT46" s="20"/>
      <c r="AU46" s="20"/>
      <c r="AV46" s="20"/>
      <c r="AW46" s="21"/>
      <c r="AX46" s="137"/>
      <c r="AY46" s="148"/>
      <c r="AZ46" s="20"/>
      <c r="BA46" s="20"/>
      <c r="BB46" s="20"/>
      <c r="BC46" s="20"/>
      <c r="BD46" s="21"/>
      <c r="BE46" s="137"/>
      <c r="BF46" s="148"/>
      <c r="BG46" s="20"/>
      <c r="BH46" s="20"/>
      <c r="BI46" s="20"/>
      <c r="BJ46" s="20"/>
      <c r="BK46" s="21"/>
      <c r="BL46" s="137"/>
      <c r="BM46" s="148"/>
      <c r="BN46" s="20"/>
      <c r="BO46" s="20"/>
      <c r="BP46" s="20"/>
      <c r="BQ46" s="20"/>
      <c r="BR46" s="21"/>
      <c r="BS46" s="137"/>
      <c r="BT46" s="148"/>
      <c r="BZ46" s="20"/>
      <c r="CA46" s="24"/>
    </row>
    <row r="47" spans="1:79" ht="15">
      <c r="B47" s="17"/>
      <c r="C47" s="20"/>
      <c r="D47" s="20"/>
      <c r="E47" s="20"/>
      <c r="F47" s="20"/>
      <c r="G47" s="21"/>
      <c r="H47" s="137"/>
      <c r="I47" s="148"/>
      <c r="J47" s="20"/>
      <c r="K47" s="20"/>
      <c r="L47" s="20"/>
      <c r="M47" s="20"/>
      <c r="N47" s="21"/>
      <c r="O47" s="137"/>
      <c r="P47" s="148"/>
      <c r="Q47" s="20"/>
      <c r="R47" s="20"/>
      <c r="S47" s="20"/>
      <c r="T47" s="20"/>
      <c r="U47" s="21"/>
      <c r="V47" s="137"/>
      <c r="W47" s="148"/>
      <c r="X47" s="20"/>
      <c r="Y47" s="20"/>
      <c r="Z47" s="20"/>
      <c r="AA47" s="20"/>
      <c r="AB47" s="21"/>
      <c r="AC47" s="137"/>
      <c r="AD47" s="148"/>
      <c r="AE47" s="20"/>
      <c r="AF47" s="20"/>
      <c r="AG47" s="20"/>
      <c r="AH47" s="20"/>
      <c r="AI47" s="21"/>
      <c r="AJ47" s="137"/>
      <c r="AK47" s="148"/>
      <c r="AL47" s="20"/>
      <c r="AM47" s="20"/>
      <c r="AN47" s="20"/>
      <c r="AO47" s="20"/>
      <c r="AP47" s="21"/>
      <c r="AQ47" s="137"/>
      <c r="AR47" s="148"/>
      <c r="AS47" s="20"/>
      <c r="AT47" s="20"/>
      <c r="AU47" s="20"/>
      <c r="AV47" s="20"/>
      <c r="AW47" s="21"/>
      <c r="AX47" s="137"/>
      <c r="AY47" s="148"/>
      <c r="AZ47" s="20"/>
      <c r="BA47" s="20"/>
      <c r="BB47" s="20"/>
      <c r="BC47" s="20"/>
      <c r="BD47" s="21"/>
      <c r="BE47" s="137"/>
      <c r="BF47" s="148"/>
      <c r="BG47" s="20"/>
      <c r="BH47" s="20"/>
      <c r="BI47" s="20"/>
      <c r="BJ47" s="20"/>
      <c r="BK47" s="21"/>
      <c r="BL47" s="137"/>
      <c r="BM47" s="148"/>
      <c r="BN47" s="20"/>
      <c r="BO47" s="20"/>
      <c r="BP47" s="20"/>
      <c r="BQ47" s="20"/>
      <c r="BR47" s="21"/>
      <c r="BS47" s="137"/>
      <c r="BT47" s="148"/>
      <c r="BZ47" s="20"/>
      <c r="CA47" s="24"/>
    </row>
    <row r="48" spans="1:79" ht="15">
      <c r="B48" s="17"/>
      <c r="C48" s="20"/>
      <c r="D48" s="20"/>
      <c r="E48" s="20"/>
      <c r="F48" s="20"/>
      <c r="G48" s="21"/>
      <c r="H48" s="137"/>
      <c r="I48" s="148"/>
      <c r="J48" s="20"/>
      <c r="K48" s="20"/>
      <c r="L48" s="20"/>
      <c r="M48" s="20"/>
      <c r="N48" s="21"/>
      <c r="O48" s="137"/>
      <c r="P48" s="148"/>
      <c r="Q48" s="20"/>
      <c r="R48" s="20"/>
      <c r="S48" s="20"/>
      <c r="T48" s="20"/>
      <c r="U48" s="21"/>
      <c r="V48" s="137"/>
      <c r="W48" s="148"/>
      <c r="X48" s="20"/>
      <c r="Y48" s="20"/>
      <c r="Z48" s="20"/>
      <c r="AA48" s="20"/>
      <c r="AB48" s="21"/>
      <c r="AC48" s="137"/>
      <c r="AD48" s="148"/>
      <c r="AE48" s="20"/>
      <c r="AF48" s="20"/>
      <c r="AG48" s="20"/>
      <c r="AH48" s="20"/>
      <c r="AI48" s="21"/>
      <c r="AJ48" s="137"/>
      <c r="AK48" s="148"/>
      <c r="AL48" s="20"/>
      <c r="AM48" s="20"/>
      <c r="AN48" s="20"/>
      <c r="AO48" s="20"/>
      <c r="AP48" s="21"/>
      <c r="AQ48" s="137"/>
      <c r="AR48" s="148"/>
      <c r="AS48" s="20"/>
      <c r="AT48" s="20"/>
      <c r="AU48" s="20"/>
      <c r="AV48" s="20"/>
      <c r="AW48" s="21"/>
      <c r="AX48" s="137"/>
      <c r="AY48" s="148"/>
      <c r="AZ48" s="20"/>
      <c r="BA48" s="20"/>
      <c r="BB48" s="20"/>
      <c r="BC48" s="20"/>
      <c r="BD48" s="21"/>
      <c r="BE48" s="137"/>
      <c r="BF48" s="148"/>
      <c r="BG48" s="20"/>
      <c r="BH48" s="20"/>
      <c r="BI48" s="20"/>
      <c r="BJ48" s="20"/>
      <c r="BK48" s="21"/>
      <c r="BL48" s="137"/>
      <c r="BM48" s="148"/>
      <c r="BN48" s="20"/>
      <c r="BO48" s="20"/>
      <c r="BP48" s="20"/>
      <c r="BQ48" s="20"/>
      <c r="BR48" s="21"/>
      <c r="BS48" s="137"/>
      <c r="BT48" s="148"/>
      <c r="BZ48" s="20"/>
      <c r="CA48" s="24"/>
    </row>
  </sheetData>
  <mergeCells count="36">
    <mergeCell ref="J3:P3"/>
    <mergeCell ref="Q3:W3"/>
    <mergeCell ref="X3:AD3"/>
    <mergeCell ref="J4:P4"/>
    <mergeCell ref="Q4:W4"/>
    <mergeCell ref="X4:AD4"/>
    <mergeCell ref="AE3:AK3"/>
    <mergeCell ref="AL3:AR3"/>
    <mergeCell ref="AS3:AY3"/>
    <mergeCell ref="AE4:AK4"/>
    <mergeCell ref="AL4:AR4"/>
    <mergeCell ref="AS4:AY4"/>
    <mergeCell ref="BU4:CA4"/>
    <mergeCell ref="A1:B1"/>
    <mergeCell ref="C1:CA1"/>
    <mergeCell ref="A2:B2"/>
    <mergeCell ref="C2:CA2"/>
    <mergeCell ref="A3:B3"/>
    <mergeCell ref="C3:I3"/>
    <mergeCell ref="AZ3:BF3"/>
    <mergeCell ref="BG3:BM3"/>
    <mergeCell ref="BN3:BT3"/>
    <mergeCell ref="BU3:CA3"/>
    <mergeCell ref="A4:B4"/>
    <mergeCell ref="C4:I4"/>
    <mergeCell ref="AZ4:BF4"/>
    <mergeCell ref="BG4:BM4"/>
    <mergeCell ref="BN4:BT4"/>
    <mergeCell ref="A41:B41"/>
    <mergeCell ref="A42:B42"/>
    <mergeCell ref="A5:B5"/>
    <mergeCell ref="BU5:CA5"/>
    <mergeCell ref="A6:B6"/>
    <mergeCell ref="A7:B7"/>
    <mergeCell ref="A8:B8"/>
    <mergeCell ref="A9:B9"/>
  </mergeCells>
  <phoneticPr fontId="3" type="noConversion"/>
  <conditionalFormatting sqref="BR9">
    <cfRule type="cellIs" dxfId="246" priority="76" stopIfTrue="1" operator="lessThan">
      <formula>BR7</formula>
    </cfRule>
  </conditionalFormatting>
  <conditionalFormatting sqref="BN9:BQ9">
    <cfRule type="cellIs" dxfId="245" priority="78" stopIfTrue="1" operator="lessThan">
      <formula>BN8</formula>
    </cfRule>
  </conditionalFormatting>
  <conditionalFormatting sqref="BQ9">
    <cfRule type="cellIs" dxfId="244" priority="79" stopIfTrue="1" operator="lessThan">
      <formula>BQ7</formula>
    </cfRule>
  </conditionalFormatting>
  <conditionalFormatting sqref="BY41 BR41 BW41 CA41">
    <cfRule type="cellIs" dxfId="243" priority="80" stopIfTrue="1" operator="lessThanOrEqual">
      <formula>BR7</formula>
    </cfRule>
  </conditionalFormatting>
  <conditionalFormatting sqref="BX41 BU41:BV41 BN41:BQ41 BZ41">
    <cfRule type="cellIs" dxfId="242" priority="81" stopIfTrue="1" operator="lessThan">
      <formula>BN7</formula>
    </cfRule>
  </conditionalFormatting>
  <conditionalFormatting sqref="BU9">
    <cfRule type="cellIs" dxfId="241" priority="83" stopIfTrue="1" operator="lessThan">
      <formula>BU8</formula>
    </cfRule>
  </conditionalFormatting>
  <conditionalFormatting sqref="BV9:CA9">
    <cfRule type="cellIs" dxfId="240" priority="77" stopIfTrue="1" operator="lessThan">
      <formula>BV7</formula>
    </cfRule>
  </conditionalFormatting>
  <conditionalFormatting sqref="BN42:BR42 BU42:CA42">
    <cfRule type="cellIs" dxfId="239" priority="82" stopIfTrue="1" operator="lessThan">
      <formula>1</formula>
    </cfRule>
  </conditionalFormatting>
  <conditionalFormatting sqref="BK9 BM9">
    <cfRule type="cellIs" dxfId="238" priority="70" stopIfTrue="1" operator="lessThan">
      <formula>BK7</formula>
    </cfRule>
  </conditionalFormatting>
  <conditionalFormatting sqref="BL9 BG9:BJ9">
    <cfRule type="cellIs" dxfId="237" priority="71" stopIfTrue="1" operator="lessThan">
      <formula>BG8</formula>
    </cfRule>
  </conditionalFormatting>
  <conditionalFormatting sqref="BJ9">
    <cfRule type="cellIs" dxfId="236" priority="72" stopIfTrue="1" operator="lessThan">
      <formula>BJ7</formula>
    </cfRule>
  </conditionalFormatting>
  <conditionalFormatting sqref="BK41 BM41">
    <cfRule type="cellIs" dxfId="235" priority="73" stopIfTrue="1" operator="lessThanOrEqual">
      <formula>BK7</formula>
    </cfRule>
  </conditionalFormatting>
  <conditionalFormatting sqref="BL41 BG41:BJ41">
    <cfRule type="cellIs" dxfId="234" priority="74" stopIfTrue="1" operator="lessThan">
      <formula>BG7</formula>
    </cfRule>
  </conditionalFormatting>
  <conditionalFormatting sqref="BG42:BM42">
    <cfRule type="cellIs" dxfId="233" priority="75" stopIfTrue="1" operator="lessThan">
      <formula>1</formula>
    </cfRule>
  </conditionalFormatting>
  <conditionalFormatting sqref="BD9 BF9">
    <cfRule type="cellIs" dxfId="232" priority="64" stopIfTrue="1" operator="lessThan">
      <formula>BD7</formula>
    </cfRule>
  </conditionalFormatting>
  <conditionalFormatting sqref="BE9 AZ9:BC9">
    <cfRule type="cellIs" dxfId="231" priority="65" stopIfTrue="1" operator="lessThan">
      <formula>AZ8</formula>
    </cfRule>
  </conditionalFormatting>
  <conditionalFormatting sqref="BC9">
    <cfRule type="cellIs" dxfId="230" priority="66" stopIfTrue="1" operator="lessThan">
      <formula>BC7</formula>
    </cfRule>
  </conditionalFormatting>
  <conditionalFormatting sqref="BD41 BF41">
    <cfRule type="cellIs" dxfId="229" priority="67" stopIfTrue="1" operator="lessThanOrEqual">
      <formula>BD7</formula>
    </cfRule>
  </conditionalFormatting>
  <conditionalFormatting sqref="BE41 AZ41:BC41">
    <cfRule type="cellIs" dxfId="228" priority="68" stopIfTrue="1" operator="lessThan">
      <formula>AZ7</formula>
    </cfRule>
  </conditionalFormatting>
  <conditionalFormatting sqref="AZ42:BF42">
    <cfRule type="cellIs" dxfId="227" priority="69" stopIfTrue="1" operator="lessThan">
      <formula>1</formula>
    </cfRule>
  </conditionalFormatting>
  <conditionalFormatting sqref="G9 I9">
    <cfRule type="cellIs" dxfId="226" priority="58" stopIfTrue="1" operator="lessThan">
      <formula>G7</formula>
    </cfRule>
  </conditionalFormatting>
  <conditionalFormatting sqref="H9 C9:F9">
    <cfRule type="cellIs" dxfId="225" priority="59" stopIfTrue="1" operator="lessThan">
      <formula>C8</formula>
    </cfRule>
  </conditionalFormatting>
  <conditionalFormatting sqref="F9">
    <cfRule type="cellIs" dxfId="224" priority="60" stopIfTrue="1" operator="lessThan">
      <formula>F7</formula>
    </cfRule>
  </conditionalFormatting>
  <conditionalFormatting sqref="G41 I41">
    <cfRule type="cellIs" dxfId="223" priority="61" stopIfTrue="1" operator="lessThanOrEqual">
      <formula>G7</formula>
    </cfRule>
  </conditionalFormatting>
  <conditionalFormatting sqref="H41 C41:F41">
    <cfRule type="cellIs" dxfId="222" priority="62" stopIfTrue="1" operator="lessThan">
      <formula>C7</formula>
    </cfRule>
  </conditionalFormatting>
  <conditionalFormatting sqref="C42:I42">
    <cfRule type="cellIs" dxfId="221" priority="63" stopIfTrue="1" operator="lessThan">
      <formula>1</formula>
    </cfRule>
  </conditionalFormatting>
  <conditionalFormatting sqref="BS9">
    <cfRule type="cellIs" dxfId="220" priority="52" stopIfTrue="1" operator="lessThan">
      <formula>BS8</formula>
    </cfRule>
  </conditionalFormatting>
  <conditionalFormatting sqref="BS41">
    <cfRule type="cellIs" dxfId="219" priority="53" stopIfTrue="1" operator="lessThan">
      <formula>BS7</formula>
    </cfRule>
  </conditionalFormatting>
  <conditionalFormatting sqref="BS42">
    <cfRule type="cellIs" dxfId="218" priority="54" stopIfTrue="1" operator="lessThan">
      <formula>1</formula>
    </cfRule>
  </conditionalFormatting>
  <conditionalFormatting sqref="BT9">
    <cfRule type="cellIs" dxfId="217" priority="49" stopIfTrue="1" operator="lessThan">
      <formula>BT7</formula>
    </cfRule>
  </conditionalFormatting>
  <conditionalFormatting sqref="BT41">
    <cfRule type="cellIs" dxfId="216" priority="50" stopIfTrue="1" operator="lessThanOrEqual">
      <formula>BT7</formula>
    </cfRule>
  </conditionalFormatting>
  <conditionalFormatting sqref="BT42">
    <cfRule type="cellIs" dxfId="215" priority="51" stopIfTrue="1" operator="lessThan">
      <formula>1</formula>
    </cfRule>
  </conditionalFormatting>
  <conditionalFormatting sqref="AW9">
    <cfRule type="cellIs" dxfId="214" priority="43" stopIfTrue="1" operator="lessThan">
      <formula>AW7</formula>
    </cfRule>
  </conditionalFormatting>
  <conditionalFormatting sqref="AS9:AV9">
    <cfRule type="cellIs" dxfId="213" priority="44" stopIfTrue="1" operator="lessThan">
      <formula>AS8</formula>
    </cfRule>
  </conditionalFormatting>
  <conditionalFormatting sqref="AV9">
    <cfRule type="cellIs" dxfId="212" priority="45" stopIfTrue="1" operator="lessThan">
      <formula>AV7</formula>
    </cfRule>
  </conditionalFormatting>
  <conditionalFormatting sqref="AW41">
    <cfRule type="cellIs" dxfId="211" priority="46" stopIfTrue="1" operator="lessThanOrEqual">
      <formula>AW7</formula>
    </cfRule>
  </conditionalFormatting>
  <conditionalFormatting sqref="AS41:AV41">
    <cfRule type="cellIs" dxfId="210" priority="47" stopIfTrue="1" operator="lessThan">
      <formula>AS7</formula>
    </cfRule>
  </conditionalFormatting>
  <conditionalFormatting sqref="AS42:AW42">
    <cfRule type="cellIs" dxfId="209" priority="48" stopIfTrue="1" operator="lessThan">
      <formula>1</formula>
    </cfRule>
  </conditionalFormatting>
  <conditionalFormatting sqref="AP9 AR9">
    <cfRule type="cellIs" dxfId="208" priority="37" stopIfTrue="1" operator="lessThan">
      <formula>AP7</formula>
    </cfRule>
  </conditionalFormatting>
  <conditionalFormatting sqref="AQ9 AL9:AO9">
    <cfRule type="cellIs" dxfId="207" priority="38" stopIfTrue="1" operator="lessThan">
      <formula>AL8</formula>
    </cfRule>
  </conditionalFormatting>
  <conditionalFormatting sqref="AO9">
    <cfRule type="cellIs" dxfId="206" priority="39" stopIfTrue="1" operator="lessThan">
      <formula>AO7</formula>
    </cfRule>
  </conditionalFormatting>
  <conditionalFormatting sqref="AP41 AR41">
    <cfRule type="cellIs" dxfId="205" priority="40" stopIfTrue="1" operator="lessThanOrEqual">
      <formula>AP7</formula>
    </cfRule>
  </conditionalFormatting>
  <conditionalFormatting sqref="AQ41 AL41:AO41">
    <cfRule type="cellIs" dxfId="204" priority="41" stopIfTrue="1" operator="lessThan">
      <formula>AL7</formula>
    </cfRule>
  </conditionalFormatting>
  <conditionalFormatting sqref="AL42:AR42">
    <cfRule type="cellIs" dxfId="203" priority="42" stopIfTrue="1" operator="lessThan">
      <formula>1</formula>
    </cfRule>
  </conditionalFormatting>
  <conditionalFormatting sqref="AI9 AK9">
    <cfRule type="cellIs" dxfId="202" priority="31" stopIfTrue="1" operator="lessThan">
      <formula>AI7</formula>
    </cfRule>
  </conditionalFormatting>
  <conditionalFormatting sqref="AJ9 AE9:AH9">
    <cfRule type="cellIs" dxfId="201" priority="32" stopIfTrue="1" operator="lessThan">
      <formula>AE8</formula>
    </cfRule>
  </conditionalFormatting>
  <conditionalFormatting sqref="AH9">
    <cfRule type="cellIs" dxfId="200" priority="33" stopIfTrue="1" operator="lessThan">
      <formula>AH7</formula>
    </cfRule>
  </conditionalFormatting>
  <conditionalFormatting sqref="AI41 AK41">
    <cfRule type="cellIs" dxfId="199" priority="34" stopIfTrue="1" operator="lessThanOrEqual">
      <formula>AI7</formula>
    </cfRule>
  </conditionalFormatting>
  <conditionalFormatting sqref="AJ41 AE41:AH41">
    <cfRule type="cellIs" dxfId="198" priority="35" stopIfTrue="1" operator="lessThan">
      <formula>AE7</formula>
    </cfRule>
  </conditionalFormatting>
  <conditionalFormatting sqref="AE42:AK42">
    <cfRule type="cellIs" dxfId="197" priority="36" stopIfTrue="1" operator="lessThan">
      <formula>1</formula>
    </cfRule>
  </conditionalFormatting>
  <conditionalFormatting sqref="AX9">
    <cfRule type="cellIs" dxfId="196" priority="28" stopIfTrue="1" operator="lessThan">
      <formula>AX8</formula>
    </cfRule>
  </conditionalFormatting>
  <conditionalFormatting sqref="AX41">
    <cfRule type="cellIs" dxfId="195" priority="29" stopIfTrue="1" operator="lessThan">
      <formula>AX7</formula>
    </cfRule>
  </conditionalFormatting>
  <conditionalFormatting sqref="AX42">
    <cfRule type="cellIs" dxfId="194" priority="30" stopIfTrue="1" operator="lessThan">
      <formula>1</formula>
    </cfRule>
  </conditionalFormatting>
  <conditionalFormatting sqref="AY9">
    <cfRule type="cellIs" dxfId="193" priority="25" stopIfTrue="1" operator="lessThan">
      <formula>AY7</formula>
    </cfRule>
  </conditionalFormatting>
  <conditionalFormatting sqref="AY41">
    <cfRule type="cellIs" dxfId="192" priority="26" stopIfTrue="1" operator="lessThanOrEqual">
      <formula>AY7</formula>
    </cfRule>
  </conditionalFormatting>
  <conditionalFormatting sqref="AY42">
    <cfRule type="cellIs" dxfId="191" priority="27" stopIfTrue="1" operator="lessThan">
      <formula>1</formula>
    </cfRule>
  </conditionalFormatting>
  <conditionalFormatting sqref="AB9">
    <cfRule type="cellIs" dxfId="190" priority="19" stopIfTrue="1" operator="lessThan">
      <formula>AB7</formula>
    </cfRule>
  </conditionalFormatting>
  <conditionalFormatting sqref="X9:AA9">
    <cfRule type="cellIs" dxfId="189" priority="20" stopIfTrue="1" operator="lessThan">
      <formula>X8</formula>
    </cfRule>
  </conditionalFormatting>
  <conditionalFormatting sqref="AA9">
    <cfRule type="cellIs" dxfId="188" priority="21" stopIfTrue="1" operator="lessThan">
      <formula>AA7</formula>
    </cfRule>
  </conditionalFormatting>
  <conditionalFormatting sqref="AB41">
    <cfRule type="cellIs" dxfId="187" priority="22" stopIfTrue="1" operator="lessThanOrEqual">
      <formula>AB7</formula>
    </cfRule>
  </conditionalFormatting>
  <conditionalFormatting sqref="X41:AA41">
    <cfRule type="cellIs" dxfId="186" priority="23" stopIfTrue="1" operator="lessThan">
      <formula>X7</formula>
    </cfRule>
  </conditionalFormatting>
  <conditionalFormatting sqref="X42:AB42">
    <cfRule type="cellIs" dxfId="185" priority="24" stopIfTrue="1" operator="lessThan">
      <formula>1</formula>
    </cfRule>
  </conditionalFormatting>
  <conditionalFormatting sqref="U9 W9">
    <cfRule type="cellIs" dxfId="184" priority="13" stopIfTrue="1" operator="lessThan">
      <formula>U7</formula>
    </cfRule>
  </conditionalFormatting>
  <conditionalFormatting sqref="V9 Q9:T9">
    <cfRule type="cellIs" dxfId="183" priority="14" stopIfTrue="1" operator="lessThan">
      <formula>Q8</formula>
    </cfRule>
  </conditionalFormatting>
  <conditionalFormatting sqref="T9">
    <cfRule type="cellIs" dxfId="182" priority="15" stopIfTrue="1" operator="lessThan">
      <formula>T7</formula>
    </cfRule>
  </conditionalFormatting>
  <conditionalFormatting sqref="U41 W41">
    <cfRule type="cellIs" dxfId="181" priority="16" stopIfTrue="1" operator="lessThanOrEqual">
      <formula>U7</formula>
    </cfRule>
  </conditionalFormatting>
  <conditionalFormatting sqref="V41 Q41:T41">
    <cfRule type="cellIs" dxfId="180" priority="17" stopIfTrue="1" operator="lessThan">
      <formula>Q7</formula>
    </cfRule>
  </conditionalFormatting>
  <conditionalFormatting sqref="Q42:W42">
    <cfRule type="cellIs" dxfId="179" priority="18" stopIfTrue="1" operator="lessThan">
      <formula>1</formula>
    </cfRule>
  </conditionalFormatting>
  <conditionalFormatting sqref="N9 P9">
    <cfRule type="cellIs" dxfId="178" priority="7" stopIfTrue="1" operator="lessThan">
      <formula>N7</formula>
    </cfRule>
  </conditionalFormatting>
  <conditionalFormatting sqref="O9 J9:M9">
    <cfRule type="cellIs" dxfId="177" priority="8" stopIfTrue="1" operator="lessThan">
      <formula>J8</formula>
    </cfRule>
  </conditionalFormatting>
  <conditionalFormatting sqref="M9">
    <cfRule type="cellIs" dxfId="176" priority="9" stopIfTrue="1" operator="lessThan">
      <formula>M7</formula>
    </cfRule>
  </conditionalFormatting>
  <conditionalFormatting sqref="N41 P41">
    <cfRule type="cellIs" dxfId="175" priority="10" stopIfTrue="1" operator="lessThanOrEqual">
      <formula>N7</formula>
    </cfRule>
  </conditionalFormatting>
  <conditionalFormatting sqref="O41 J41:M41">
    <cfRule type="cellIs" dxfId="174" priority="11" stopIfTrue="1" operator="lessThan">
      <formula>J7</formula>
    </cfRule>
  </conditionalFormatting>
  <conditionalFormatting sqref="J42:P42">
    <cfRule type="cellIs" dxfId="173" priority="12" stopIfTrue="1" operator="lessThan">
      <formula>1</formula>
    </cfRule>
  </conditionalFormatting>
  <conditionalFormatting sqref="AC9">
    <cfRule type="cellIs" dxfId="172" priority="4" stopIfTrue="1" operator="lessThan">
      <formula>AC8</formula>
    </cfRule>
  </conditionalFormatting>
  <conditionalFormatting sqref="AC41">
    <cfRule type="cellIs" dxfId="171" priority="5" stopIfTrue="1" operator="lessThan">
      <formula>AC7</formula>
    </cfRule>
  </conditionalFormatting>
  <conditionalFormatting sqref="AC42">
    <cfRule type="cellIs" dxfId="170" priority="6" stopIfTrue="1" operator="lessThan">
      <formula>1</formula>
    </cfRule>
  </conditionalFormatting>
  <conditionalFormatting sqref="AD9">
    <cfRule type="cellIs" dxfId="169" priority="1" stopIfTrue="1" operator="lessThan">
      <formula>AD7</formula>
    </cfRule>
  </conditionalFormatting>
  <conditionalFormatting sqref="AD41">
    <cfRule type="cellIs" dxfId="168" priority="2" stopIfTrue="1" operator="lessThanOrEqual">
      <formula>AD7</formula>
    </cfRule>
  </conditionalFormatting>
  <conditionalFormatting sqref="AD42">
    <cfRule type="cellIs" dxfId="167" priority="3" stopIfTrue="1" operator="lessThan">
      <formula>1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8"/>
  <sheetViews>
    <sheetView zoomScale="70" zoomScaleNormal="70" workbookViewId="0">
      <pane xSplit="2" ySplit="9" topLeftCell="C41" activePane="bottomRight" state="frozen"/>
      <selection activeCell="BU4" sqref="BU4:CE4"/>
      <selection pane="topRight" activeCell="BU4" sqref="BU4:CE4"/>
      <selection pane="bottomLeft" activeCell="BU4" sqref="BU4:CE4"/>
      <selection pane="bottomRight" activeCell="BU4" sqref="BU4:CE4"/>
    </sheetView>
  </sheetViews>
  <sheetFormatPr defaultColWidth="12.3984375" defaultRowHeight="13.5"/>
  <cols>
    <col min="1" max="2" width="12.3984375" style="12" customWidth="1"/>
    <col min="3" max="3" width="16" style="22" customWidth="1"/>
    <col min="4" max="4" width="12" style="22" customWidth="1"/>
    <col min="5" max="5" width="10.265625" style="22" customWidth="1"/>
    <col min="6" max="6" width="14.265625" style="22" customWidth="1"/>
    <col min="7" max="7" width="12.3984375" style="23" customWidth="1"/>
    <col min="8" max="8" width="13.59765625" style="138" bestFit="1" customWidth="1"/>
    <col min="9" max="9" width="12.6640625" style="149" bestFit="1" customWidth="1"/>
    <col min="10" max="10" width="16.86328125" style="22" hidden="1" customWidth="1"/>
    <col min="11" max="11" width="12.265625" style="22" hidden="1" customWidth="1"/>
    <col min="12" max="12" width="11.3984375" style="22" hidden="1" customWidth="1"/>
    <col min="13" max="13" width="12.86328125" style="22" hidden="1" customWidth="1"/>
    <col min="14" max="14" width="12.3984375" style="23" hidden="1" customWidth="1"/>
    <col min="15" max="15" width="11.86328125" style="138" hidden="1" customWidth="1"/>
    <col min="16" max="16" width="9.86328125" style="149" hidden="1" customWidth="1"/>
    <col min="17" max="17" width="16.46484375" style="22" hidden="1" customWidth="1"/>
    <col min="18" max="18" width="12.1328125" style="22" hidden="1" customWidth="1"/>
    <col min="19" max="19" width="9.59765625" style="22" hidden="1" customWidth="1"/>
    <col min="20" max="20" width="12.86328125" style="22" hidden="1" customWidth="1"/>
    <col min="21" max="21" width="10" style="23" hidden="1" customWidth="1"/>
    <col min="22" max="22" width="12.3984375" style="138" hidden="1" customWidth="1"/>
    <col min="23" max="23" width="9.46484375" style="149" hidden="1" customWidth="1"/>
    <col min="24" max="24" width="16.1328125" style="22" hidden="1" customWidth="1"/>
    <col min="25" max="25" width="12" style="22" hidden="1" customWidth="1"/>
    <col min="26" max="26" width="11.59765625" style="22" hidden="1" customWidth="1"/>
    <col min="27" max="27" width="11.73046875" style="22" hidden="1" customWidth="1"/>
    <col min="28" max="28" width="12.3984375" style="23" hidden="1" customWidth="1"/>
    <col min="29" max="29" width="12.3984375" style="138" hidden="1" customWidth="1"/>
    <col min="30" max="30" width="12.3984375" style="149" hidden="1" customWidth="1"/>
    <col min="31" max="31" width="14.3984375" style="22" customWidth="1"/>
    <col min="32" max="32" width="11.46484375" style="22" customWidth="1"/>
    <col min="33" max="33" width="12.6640625" style="22" bestFit="1" customWidth="1"/>
    <col min="34" max="34" width="14.6640625" style="22" bestFit="1" customWidth="1"/>
    <col min="35" max="35" width="12.3984375" style="23" customWidth="1"/>
    <col min="36" max="36" width="14" style="22" customWidth="1"/>
    <col min="37" max="37" width="12.6640625" style="25" bestFit="1" customWidth="1"/>
    <col min="38" max="262" width="12.3984375" style="12"/>
    <col min="263" max="264" width="12.3984375" style="12" customWidth="1"/>
    <col min="265" max="265" width="23.3984375" style="12" bestFit="1" customWidth="1"/>
    <col min="266" max="266" width="12.86328125" style="12" bestFit="1" customWidth="1"/>
    <col min="267" max="269" width="12.3984375" style="12" customWidth="1"/>
    <col min="270" max="270" width="23.3984375" style="12" bestFit="1" customWidth="1"/>
    <col min="271" max="271" width="12.86328125" style="12" bestFit="1" customWidth="1"/>
    <col min="272" max="274" width="12.3984375" style="12" customWidth="1"/>
    <col min="275" max="275" width="23.46484375" style="12" bestFit="1" customWidth="1"/>
    <col min="276" max="276" width="12.86328125" style="12" bestFit="1" customWidth="1"/>
    <col min="277" max="279" width="12.3984375" style="12" customWidth="1"/>
    <col min="280" max="280" width="23.46484375" style="12" bestFit="1" customWidth="1"/>
    <col min="281" max="281" width="12.86328125" style="12" bestFit="1" customWidth="1"/>
    <col min="282" max="284" width="12.3984375" style="12" customWidth="1"/>
    <col min="285" max="285" width="18.59765625" style="12" customWidth="1"/>
    <col min="286" max="289" width="12.3984375" style="12" customWidth="1"/>
    <col min="290" max="291" width="16.1328125" style="12" customWidth="1"/>
    <col min="292" max="293" width="12.3984375" style="12" customWidth="1"/>
    <col min="294" max="518" width="12.3984375" style="12"/>
    <col min="519" max="520" width="12.3984375" style="12" customWidth="1"/>
    <col min="521" max="521" width="23.3984375" style="12" bestFit="1" customWidth="1"/>
    <col min="522" max="522" width="12.86328125" style="12" bestFit="1" customWidth="1"/>
    <col min="523" max="525" width="12.3984375" style="12" customWidth="1"/>
    <col min="526" max="526" width="23.3984375" style="12" bestFit="1" customWidth="1"/>
    <col min="527" max="527" width="12.86328125" style="12" bestFit="1" customWidth="1"/>
    <col min="528" max="530" width="12.3984375" style="12" customWidth="1"/>
    <col min="531" max="531" width="23.46484375" style="12" bestFit="1" customWidth="1"/>
    <col min="532" max="532" width="12.86328125" style="12" bestFit="1" customWidth="1"/>
    <col min="533" max="535" width="12.3984375" style="12" customWidth="1"/>
    <col min="536" max="536" width="23.46484375" style="12" bestFit="1" customWidth="1"/>
    <col min="537" max="537" width="12.86328125" style="12" bestFit="1" customWidth="1"/>
    <col min="538" max="540" width="12.3984375" style="12" customWidth="1"/>
    <col min="541" max="541" width="18.59765625" style="12" customWidth="1"/>
    <col min="542" max="545" width="12.3984375" style="12" customWidth="1"/>
    <col min="546" max="547" width="16.1328125" style="12" customWidth="1"/>
    <col min="548" max="549" width="12.3984375" style="12" customWidth="1"/>
    <col min="550" max="774" width="12.3984375" style="12"/>
    <col min="775" max="776" width="12.3984375" style="12" customWidth="1"/>
    <col min="777" max="777" width="23.3984375" style="12" bestFit="1" customWidth="1"/>
    <col min="778" max="778" width="12.86328125" style="12" bestFit="1" customWidth="1"/>
    <col min="779" max="781" width="12.3984375" style="12" customWidth="1"/>
    <col min="782" max="782" width="23.3984375" style="12" bestFit="1" customWidth="1"/>
    <col min="783" max="783" width="12.86328125" style="12" bestFit="1" customWidth="1"/>
    <col min="784" max="786" width="12.3984375" style="12" customWidth="1"/>
    <col min="787" max="787" width="23.46484375" style="12" bestFit="1" customWidth="1"/>
    <col min="788" max="788" width="12.86328125" style="12" bestFit="1" customWidth="1"/>
    <col min="789" max="791" width="12.3984375" style="12" customWidth="1"/>
    <col min="792" max="792" width="23.46484375" style="12" bestFit="1" customWidth="1"/>
    <col min="793" max="793" width="12.86328125" style="12" bestFit="1" customWidth="1"/>
    <col min="794" max="796" width="12.3984375" style="12" customWidth="1"/>
    <col min="797" max="797" width="18.59765625" style="12" customWidth="1"/>
    <col min="798" max="801" width="12.3984375" style="12" customWidth="1"/>
    <col min="802" max="803" width="16.1328125" style="12" customWidth="1"/>
    <col min="804" max="805" width="12.3984375" style="12" customWidth="1"/>
    <col min="806" max="1030" width="12.3984375" style="12"/>
    <col min="1031" max="1032" width="12.3984375" style="12" customWidth="1"/>
    <col min="1033" max="1033" width="23.3984375" style="12" bestFit="1" customWidth="1"/>
    <col min="1034" max="1034" width="12.86328125" style="12" bestFit="1" customWidth="1"/>
    <col min="1035" max="1037" width="12.3984375" style="12" customWidth="1"/>
    <col min="1038" max="1038" width="23.3984375" style="12" bestFit="1" customWidth="1"/>
    <col min="1039" max="1039" width="12.86328125" style="12" bestFit="1" customWidth="1"/>
    <col min="1040" max="1042" width="12.3984375" style="12" customWidth="1"/>
    <col min="1043" max="1043" width="23.46484375" style="12" bestFit="1" customWidth="1"/>
    <col min="1044" max="1044" width="12.86328125" style="12" bestFit="1" customWidth="1"/>
    <col min="1045" max="1047" width="12.3984375" style="12" customWidth="1"/>
    <col min="1048" max="1048" width="23.46484375" style="12" bestFit="1" customWidth="1"/>
    <col min="1049" max="1049" width="12.86328125" style="12" bestFit="1" customWidth="1"/>
    <col min="1050" max="1052" width="12.3984375" style="12" customWidth="1"/>
    <col min="1053" max="1053" width="18.59765625" style="12" customWidth="1"/>
    <col min="1054" max="1057" width="12.3984375" style="12" customWidth="1"/>
    <col min="1058" max="1059" width="16.1328125" style="12" customWidth="1"/>
    <col min="1060" max="1061" width="12.3984375" style="12" customWidth="1"/>
    <col min="1062" max="1286" width="12.3984375" style="12"/>
    <col min="1287" max="1288" width="12.3984375" style="12" customWidth="1"/>
    <col min="1289" max="1289" width="23.3984375" style="12" bestFit="1" customWidth="1"/>
    <col min="1290" max="1290" width="12.86328125" style="12" bestFit="1" customWidth="1"/>
    <col min="1291" max="1293" width="12.3984375" style="12" customWidth="1"/>
    <col min="1294" max="1294" width="23.3984375" style="12" bestFit="1" customWidth="1"/>
    <col min="1295" max="1295" width="12.86328125" style="12" bestFit="1" customWidth="1"/>
    <col min="1296" max="1298" width="12.3984375" style="12" customWidth="1"/>
    <col min="1299" max="1299" width="23.46484375" style="12" bestFit="1" customWidth="1"/>
    <col min="1300" max="1300" width="12.86328125" style="12" bestFit="1" customWidth="1"/>
    <col min="1301" max="1303" width="12.3984375" style="12" customWidth="1"/>
    <col min="1304" max="1304" width="23.46484375" style="12" bestFit="1" customWidth="1"/>
    <col min="1305" max="1305" width="12.86328125" style="12" bestFit="1" customWidth="1"/>
    <col min="1306" max="1308" width="12.3984375" style="12" customWidth="1"/>
    <col min="1309" max="1309" width="18.59765625" style="12" customWidth="1"/>
    <col min="1310" max="1313" width="12.3984375" style="12" customWidth="1"/>
    <col min="1314" max="1315" width="16.1328125" style="12" customWidth="1"/>
    <col min="1316" max="1317" width="12.3984375" style="12" customWidth="1"/>
    <col min="1318" max="1542" width="12.3984375" style="12"/>
    <col min="1543" max="1544" width="12.3984375" style="12" customWidth="1"/>
    <col min="1545" max="1545" width="23.3984375" style="12" bestFit="1" customWidth="1"/>
    <col min="1546" max="1546" width="12.86328125" style="12" bestFit="1" customWidth="1"/>
    <col min="1547" max="1549" width="12.3984375" style="12" customWidth="1"/>
    <col min="1550" max="1550" width="23.3984375" style="12" bestFit="1" customWidth="1"/>
    <col min="1551" max="1551" width="12.86328125" style="12" bestFit="1" customWidth="1"/>
    <col min="1552" max="1554" width="12.3984375" style="12" customWidth="1"/>
    <col min="1555" max="1555" width="23.46484375" style="12" bestFit="1" customWidth="1"/>
    <col min="1556" max="1556" width="12.86328125" style="12" bestFit="1" customWidth="1"/>
    <col min="1557" max="1559" width="12.3984375" style="12" customWidth="1"/>
    <col min="1560" max="1560" width="23.46484375" style="12" bestFit="1" customWidth="1"/>
    <col min="1561" max="1561" width="12.86328125" style="12" bestFit="1" customWidth="1"/>
    <col min="1562" max="1564" width="12.3984375" style="12" customWidth="1"/>
    <col min="1565" max="1565" width="18.59765625" style="12" customWidth="1"/>
    <col min="1566" max="1569" width="12.3984375" style="12" customWidth="1"/>
    <col min="1570" max="1571" width="16.1328125" style="12" customWidth="1"/>
    <col min="1572" max="1573" width="12.3984375" style="12" customWidth="1"/>
    <col min="1574" max="1798" width="12.3984375" style="12"/>
    <col min="1799" max="1800" width="12.3984375" style="12" customWidth="1"/>
    <col min="1801" max="1801" width="23.3984375" style="12" bestFit="1" customWidth="1"/>
    <col min="1802" max="1802" width="12.86328125" style="12" bestFit="1" customWidth="1"/>
    <col min="1803" max="1805" width="12.3984375" style="12" customWidth="1"/>
    <col min="1806" max="1806" width="23.3984375" style="12" bestFit="1" customWidth="1"/>
    <col min="1807" max="1807" width="12.86328125" style="12" bestFit="1" customWidth="1"/>
    <col min="1808" max="1810" width="12.3984375" style="12" customWidth="1"/>
    <col min="1811" max="1811" width="23.46484375" style="12" bestFit="1" customWidth="1"/>
    <col min="1812" max="1812" width="12.86328125" style="12" bestFit="1" customWidth="1"/>
    <col min="1813" max="1815" width="12.3984375" style="12" customWidth="1"/>
    <col min="1816" max="1816" width="23.46484375" style="12" bestFit="1" customWidth="1"/>
    <col min="1817" max="1817" width="12.86328125" style="12" bestFit="1" customWidth="1"/>
    <col min="1818" max="1820" width="12.3984375" style="12" customWidth="1"/>
    <col min="1821" max="1821" width="18.59765625" style="12" customWidth="1"/>
    <col min="1822" max="1825" width="12.3984375" style="12" customWidth="1"/>
    <col min="1826" max="1827" width="16.1328125" style="12" customWidth="1"/>
    <col min="1828" max="1829" width="12.3984375" style="12" customWidth="1"/>
    <col min="1830" max="2054" width="12.3984375" style="12"/>
    <col min="2055" max="2056" width="12.3984375" style="12" customWidth="1"/>
    <col min="2057" max="2057" width="23.3984375" style="12" bestFit="1" customWidth="1"/>
    <col min="2058" max="2058" width="12.86328125" style="12" bestFit="1" customWidth="1"/>
    <col min="2059" max="2061" width="12.3984375" style="12" customWidth="1"/>
    <col min="2062" max="2062" width="23.3984375" style="12" bestFit="1" customWidth="1"/>
    <col min="2063" max="2063" width="12.86328125" style="12" bestFit="1" customWidth="1"/>
    <col min="2064" max="2066" width="12.3984375" style="12" customWidth="1"/>
    <col min="2067" max="2067" width="23.46484375" style="12" bestFit="1" customWidth="1"/>
    <col min="2068" max="2068" width="12.86328125" style="12" bestFit="1" customWidth="1"/>
    <col min="2069" max="2071" width="12.3984375" style="12" customWidth="1"/>
    <col min="2072" max="2072" width="23.46484375" style="12" bestFit="1" customWidth="1"/>
    <col min="2073" max="2073" width="12.86328125" style="12" bestFit="1" customWidth="1"/>
    <col min="2074" max="2076" width="12.3984375" style="12" customWidth="1"/>
    <col min="2077" max="2077" width="18.59765625" style="12" customWidth="1"/>
    <col min="2078" max="2081" width="12.3984375" style="12" customWidth="1"/>
    <col min="2082" max="2083" width="16.1328125" style="12" customWidth="1"/>
    <col min="2084" max="2085" width="12.3984375" style="12" customWidth="1"/>
    <col min="2086" max="2310" width="12.3984375" style="12"/>
    <col min="2311" max="2312" width="12.3984375" style="12" customWidth="1"/>
    <col min="2313" max="2313" width="23.3984375" style="12" bestFit="1" customWidth="1"/>
    <col min="2314" max="2314" width="12.86328125" style="12" bestFit="1" customWidth="1"/>
    <col min="2315" max="2317" width="12.3984375" style="12" customWidth="1"/>
    <col min="2318" max="2318" width="23.3984375" style="12" bestFit="1" customWidth="1"/>
    <col min="2319" max="2319" width="12.86328125" style="12" bestFit="1" customWidth="1"/>
    <col min="2320" max="2322" width="12.3984375" style="12" customWidth="1"/>
    <col min="2323" max="2323" width="23.46484375" style="12" bestFit="1" customWidth="1"/>
    <col min="2324" max="2324" width="12.86328125" style="12" bestFit="1" customWidth="1"/>
    <col min="2325" max="2327" width="12.3984375" style="12" customWidth="1"/>
    <col min="2328" max="2328" width="23.46484375" style="12" bestFit="1" customWidth="1"/>
    <col min="2329" max="2329" width="12.86328125" style="12" bestFit="1" customWidth="1"/>
    <col min="2330" max="2332" width="12.3984375" style="12" customWidth="1"/>
    <col min="2333" max="2333" width="18.59765625" style="12" customWidth="1"/>
    <col min="2334" max="2337" width="12.3984375" style="12" customWidth="1"/>
    <col min="2338" max="2339" width="16.1328125" style="12" customWidth="1"/>
    <col min="2340" max="2341" width="12.3984375" style="12" customWidth="1"/>
    <col min="2342" max="2566" width="12.3984375" style="12"/>
    <col min="2567" max="2568" width="12.3984375" style="12" customWidth="1"/>
    <col min="2569" max="2569" width="23.3984375" style="12" bestFit="1" customWidth="1"/>
    <col min="2570" max="2570" width="12.86328125" style="12" bestFit="1" customWidth="1"/>
    <col min="2571" max="2573" width="12.3984375" style="12" customWidth="1"/>
    <col min="2574" max="2574" width="23.3984375" style="12" bestFit="1" customWidth="1"/>
    <col min="2575" max="2575" width="12.86328125" style="12" bestFit="1" customWidth="1"/>
    <col min="2576" max="2578" width="12.3984375" style="12" customWidth="1"/>
    <col min="2579" max="2579" width="23.46484375" style="12" bestFit="1" customWidth="1"/>
    <col min="2580" max="2580" width="12.86328125" style="12" bestFit="1" customWidth="1"/>
    <col min="2581" max="2583" width="12.3984375" style="12" customWidth="1"/>
    <col min="2584" max="2584" width="23.46484375" style="12" bestFit="1" customWidth="1"/>
    <col min="2585" max="2585" width="12.86328125" style="12" bestFit="1" customWidth="1"/>
    <col min="2586" max="2588" width="12.3984375" style="12" customWidth="1"/>
    <col min="2589" max="2589" width="18.59765625" style="12" customWidth="1"/>
    <col min="2590" max="2593" width="12.3984375" style="12" customWidth="1"/>
    <col min="2594" max="2595" width="16.1328125" style="12" customWidth="1"/>
    <col min="2596" max="2597" width="12.3984375" style="12" customWidth="1"/>
    <col min="2598" max="2822" width="12.3984375" style="12"/>
    <col min="2823" max="2824" width="12.3984375" style="12" customWidth="1"/>
    <col min="2825" max="2825" width="23.3984375" style="12" bestFit="1" customWidth="1"/>
    <col min="2826" max="2826" width="12.86328125" style="12" bestFit="1" customWidth="1"/>
    <col min="2827" max="2829" width="12.3984375" style="12" customWidth="1"/>
    <col min="2830" max="2830" width="23.3984375" style="12" bestFit="1" customWidth="1"/>
    <col min="2831" max="2831" width="12.86328125" style="12" bestFit="1" customWidth="1"/>
    <col min="2832" max="2834" width="12.3984375" style="12" customWidth="1"/>
    <col min="2835" max="2835" width="23.46484375" style="12" bestFit="1" customWidth="1"/>
    <col min="2836" max="2836" width="12.86328125" style="12" bestFit="1" customWidth="1"/>
    <col min="2837" max="2839" width="12.3984375" style="12" customWidth="1"/>
    <col min="2840" max="2840" width="23.46484375" style="12" bestFit="1" customWidth="1"/>
    <col min="2841" max="2841" width="12.86328125" style="12" bestFit="1" customWidth="1"/>
    <col min="2842" max="2844" width="12.3984375" style="12" customWidth="1"/>
    <col min="2845" max="2845" width="18.59765625" style="12" customWidth="1"/>
    <col min="2846" max="2849" width="12.3984375" style="12" customWidth="1"/>
    <col min="2850" max="2851" width="16.1328125" style="12" customWidth="1"/>
    <col min="2852" max="2853" width="12.3984375" style="12" customWidth="1"/>
    <col min="2854" max="3078" width="12.3984375" style="12"/>
    <col min="3079" max="3080" width="12.3984375" style="12" customWidth="1"/>
    <col min="3081" max="3081" width="23.3984375" style="12" bestFit="1" customWidth="1"/>
    <col min="3082" max="3082" width="12.86328125" style="12" bestFit="1" customWidth="1"/>
    <col min="3083" max="3085" width="12.3984375" style="12" customWidth="1"/>
    <col min="3086" max="3086" width="23.3984375" style="12" bestFit="1" customWidth="1"/>
    <col min="3087" max="3087" width="12.86328125" style="12" bestFit="1" customWidth="1"/>
    <col min="3088" max="3090" width="12.3984375" style="12" customWidth="1"/>
    <col min="3091" max="3091" width="23.46484375" style="12" bestFit="1" customWidth="1"/>
    <col min="3092" max="3092" width="12.86328125" style="12" bestFit="1" customWidth="1"/>
    <col min="3093" max="3095" width="12.3984375" style="12" customWidth="1"/>
    <col min="3096" max="3096" width="23.46484375" style="12" bestFit="1" customWidth="1"/>
    <col min="3097" max="3097" width="12.86328125" style="12" bestFit="1" customWidth="1"/>
    <col min="3098" max="3100" width="12.3984375" style="12" customWidth="1"/>
    <col min="3101" max="3101" width="18.59765625" style="12" customWidth="1"/>
    <col min="3102" max="3105" width="12.3984375" style="12" customWidth="1"/>
    <col min="3106" max="3107" width="16.1328125" style="12" customWidth="1"/>
    <col min="3108" max="3109" width="12.3984375" style="12" customWidth="1"/>
    <col min="3110" max="3334" width="12.3984375" style="12"/>
    <col min="3335" max="3336" width="12.3984375" style="12" customWidth="1"/>
    <col min="3337" max="3337" width="23.3984375" style="12" bestFit="1" customWidth="1"/>
    <col min="3338" max="3338" width="12.86328125" style="12" bestFit="1" customWidth="1"/>
    <col min="3339" max="3341" width="12.3984375" style="12" customWidth="1"/>
    <col min="3342" max="3342" width="23.3984375" style="12" bestFit="1" customWidth="1"/>
    <col min="3343" max="3343" width="12.86328125" style="12" bestFit="1" customWidth="1"/>
    <col min="3344" max="3346" width="12.3984375" style="12" customWidth="1"/>
    <col min="3347" max="3347" width="23.46484375" style="12" bestFit="1" customWidth="1"/>
    <col min="3348" max="3348" width="12.86328125" style="12" bestFit="1" customWidth="1"/>
    <col min="3349" max="3351" width="12.3984375" style="12" customWidth="1"/>
    <col min="3352" max="3352" width="23.46484375" style="12" bestFit="1" customWidth="1"/>
    <col min="3353" max="3353" width="12.86328125" style="12" bestFit="1" customWidth="1"/>
    <col min="3354" max="3356" width="12.3984375" style="12" customWidth="1"/>
    <col min="3357" max="3357" width="18.59765625" style="12" customWidth="1"/>
    <col min="3358" max="3361" width="12.3984375" style="12" customWidth="1"/>
    <col min="3362" max="3363" width="16.1328125" style="12" customWidth="1"/>
    <col min="3364" max="3365" width="12.3984375" style="12" customWidth="1"/>
    <col min="3366" max="3590" width="12.3984375" style="12"/>
    <col min="3591" max="3592" width="12.3984375" style="12" customWidth="1"/>
    <col min="3593" max="3593" width="23.3984375" style="12" bestFit="1" customWidth="1"/>
    <col min="3594" max="3594" width="12.86328125" style="12" bestFit="1" customWidth="1"/>
    <col min="3595" max="3597" width="12.3984375" style="12" customWidth="1"/>
    <col min="3598" max="3598" width="23.3984375" style="12" bestFit="1" customWidth="1"/>
    <col min="3599" max="3599" width="12.86328125" style="12" bestFit="1" customWidth="1"/>
    <col min="3600" max="3602" width="12.3984375" style="12" customWidth="1"/>
    <col min="3603" max="3603" width="23.46484375" style="12" bestFit="1" customWidth="1"/>
    <col min="3604" max="3604" width="12.86328125" style="12" bestFit="1" customWidth="1"/>
    <col min="3605" max="3607" width="12.3984375" style="12" customWidth="1"/>
    <col min="3608" max="3608" width="23.46484375" style="12" bestFit="1" customWidth="1"/>
    <col min="3609" max="3609" width="12.86328125" style="12" bestFit="1" customWidth="1"/>
    <col min="3610" max="3612" width="12.3984375" style="12" customWidth="1"/>
    <col min="3613" max="3613" width="18.59765625" style="12" customWidth="1"/>
    <col min="3614" max="3617" width="12.3984375" style="12" customWidth="1"/>
    <col min="3618" max="3619" width="16.1328125" style="12" customWidth="1"/>
    <col min="3620" max="3621" width="12.3984375" style="12" customWidth="1"/>
    <col min="3622" max="3846" width="12.3984375" style="12"/>
    <col min="3847" max="3848" width="12.3984375" style="12" customWidth="1"/>
    <col min="3849" max="3849" width="23.3984375" style="12" bestFit="1" customWidth="1"/>
    <col min="3850" max="3850" width="12.86328125" style="12" bestFit="1" customWidth="1"/>
    <col min="3851" max="3853" width="12.3984375" style="12" customWidth="1"/>
    <col min="3854" max="3854" width="23.3984375" style="12" bestFit="1" customWidth="1"/>
    <col min="3855" max="3855" width="12.86328125" style="12" bestFit="1" customWidth="1"/>
    <col min="3856" max="3858" width="12.3984375" style="12" customWidth="1"/>
    <col min="3859" max="3859" width="23.46484375" style="12" bestFit="1" customWidth="1"/>
    <col min="3860" max="3860" width="12.86328125" style="12" bestFit="1" customWidth="1"/>
    <col min="3861" max="3863" width="12.3984375" style="12" customWidth="1"/>
    <col min="3864" max="3864" width="23.46484375" style="12" bestFit="1" customWidth="1"/>
    <col min="3865" max="3865" width="12.86328125" style="12" bestFit="1" customWidth="1"/>
    <col min="3866" max="3868" width="12.3984375" style="12" customWidth="1"/>
    <col min="3869" max="3869" width="18.59765625" style="12" customWidth="1"/>
    <col min="3870" max="3873" width="12.3984375" style="12" customWidth="1"/>
    <col min="3874" max="3875" width="16.1328125" style="12" customWidth="1"/>
    <col min="3876" max="3877" width="12.3984375" style="12" customWidth="1"/>
    <col min="3878" max="4102" width="12.3984375" style="12"/>
    <col min="4103" max="4104" width="12.3984375" style="12" customWidth="1"/>
    <col min="4105" max="4105" width="23.3984375" style="12" bestFit="1" customWidth="1"/>
    <col min="4106" max="4106" width="12.86328125" style="12" bestFit="1" customWidth="1"/>
    <col min="4107" max="4109" width="12.3984375" style="12" customWidth="1"/>
    <col min="4110" max="4110" width="23.3984375" style="12" bestFit="1" customWidth="1"/>
    <col min="4111" max="4111" width="12.86328125" style="12" bestFit="1" customWidth="1"/>
    <col min="4112" max="4114" width="12.3984375" style="12" customWidth="1"/>
    <col min="4115" max="4115" width="23.46484375" style="12" bestFit="1" customWidth="1"/>
    <col min="4116" max="4116" width="12.86328125" style="12" bestFit="1" customWidth="1"/>
    <col min="4117" max="4119" width="12.3984375" style="12" customWidth="1"/>
    <col min="4120" max="4120" width="23.46484375" style="12" bestFit="1" customWidth="1"/>
    <col min="4121" max="4121" width="12.86328125" style="12" bestFit="1" customWidth="1"/>
    <col min="4122" max="4124" width="12.3984375" style="12" customWidth="1"/>
    <col min="4125" max="4125" width="18.59765625" style="12" customWidth="1"/>
    <col min="4126" max="4129" width="12.3984375" style="12" customWidth="1"/>
    <col min="4130" max="4131" width="16.1328125" style="12" customWidth="1"/>
    <col min="4132" max="4133" width="12.3984375" style="12" customWidth="1"/>
    <col min="4134" max="4358" width="12.3984375" style="12"/>
    <col min="4359" max="4360" width="12.3984375" style="12" customWidth="1"/>
    <col min="4361" max="4361" width="23.3984375" style="12" bestFit="1" customWidth="1"/>
    <col min="4362" max="4362" width="12.86328125" style="12" bestFit="1" customWidth="1"/>
    <col min="4363" max="4365" width="12.3984375" style="12" customWidth="1"/>
    <col min="4366" max="4366" width="23.3984375" style="12" bestFit="1" customWidth="1"/>
    <col min="4367" max="4367" width="12.86328125" style="12" bestFit="1" customWidth="1"/>
    <col min="4368" max="4370" width="12.3984375" style="12" customWidth="1"/>
    <col min="4371" max="4371" width="23.46484375" style="12" bestFit="1" customWidth="1"/>
    <col min="4372" max="4372" width="12.86328125" style="12" bestFit="1" customWidth="1"/>
    <col min="4373" max="4375" width="12.3984375" style="12" customWidth="1"/>
    <col min="4376" max="4376" width="23.46484375" style="12" bestFit="1" customWidth="1"/>
    <col min="4377" max="4377" width="12.86328125" style="12" bestFit="1" customWidth="1"/>
    <col min="4378" max="4380" width="12.3984375" style="12" customWidth="1"/>
    <col min="4381" max="4381" width="18.59765625" style="12" customWidth="1"/>
    <col min="4382" max="4385" width="12.3984375" style="12" customWidth="1"/>
    <col min="4386" max="4387" width="16.1328125" style="12" customWidth="1"/>
    <col min="4388" max="4389" width="12.3984375" style="12" customWidth="1"/>
    <col min="4390" max="4614" width="12.3984375" style="12"/>
    <col min="4615" max="4616" width="12.3984375" style="12" customWidth="1"/>
    <col min="4617" max="4617" width="23.3984375" style="12" bestFit="1" customWidth="1"/>
    <col min="4618" max="4618" width="12.86328125" style="12" bestFit="1" customWidth="1"/>
    <col min="4619" max="4621" width="12.3984375" style="12" customWidth="1"/>
    <col min="4622" max="4622" width="23.3984375" style="12" bestFit="1" customWidth="1"/>
    <col min="4623" max="4623" width="12.86328125" style="12" bestFit="1" customWidth="1"/>
    <col min="4624" max="4626" width="12.3984375" style="12" customWidth="1"/>
    <col min="4627" max="4627" width="23.46484375" style="12" bestFit="1" customWidth="1"/>
    <col min="4628" max="4628" width="12.86328125" style="12" bestFit="1" customWidth="1"/>
    <col min="4629" max="4631" width="12.3984375" style="12" customWidth="1"/>
    <col min="4632" max="4632" width="23.46484375" style="12" bestFit="1" customWidth="1"/>
    <col min="4633" max="4633" width="12.86328125" style="12" bestFit="1" customWidth="1"/>
    <col min="4634" max="4636" width="12.3984375" style="12" customWidth="1"/>
    <col min="4637" max="4637" width="18.59765625" style="12" customWidth="1"/>
    <col min="4638" max="4641" width="12.3984375" style="12" customWidth="1"/>
    <col min="4642" max="4643" width="16.1328125" style="12" customWidth="1"/>
    <col min="4644" max="4645" width="12.3984375" style="12" customWidth="1"/>
    <col min="4646" max="4870" width="12.3984375" style="12"/>
    <col min="4871" max="4872" width="12.3984375" style="12" customWidth="1"/>
    <col min="4873" max="4873" width="23.3984375" style="12" bestFit="1" customWidth="1"/>
    <col min="4874" max="4874" width="12.86328125" style="12" bestFit="1" customWidth="1"/>
    <col min="4875" max="4877" width="12.3984375" style="12" customWidth="1"/>
    <col min="4878" max="4878" width="23.3984375" style="12" bestFit="1" customWidth="1"/>
    <col min="4879" max="4879" width="12.86328125" style="12" bestFit="1" customWidth="1"/>
    <col min="4880" max="4882" width="12.3984375" style="12" customWidth="1"/>
    <col min="4883" max="4883" width="23.46484375" style="12" bestFit="1" customWidth="1"/>
    <col min="4884" max="4884" width="12.86328125" style="12" bestFit="1" customWidth="1"/>
    <col min="4885" max="4887" width="12.3984375" style="12" customWidth="1"/>
    <col min="4888" max="4888" width="23.46484375" style="12" bestFit="1" customWidth="1"/>
    <col min="4889" max="4889" width="12.86328125" style="12" bestFit="1" customWidth="1"/>
    <col min="4890" max="4892" width="12.3984375" style="12" customWidth="1"/>
    <col min="4893" max="4893" width="18.59765625" style="12" customWidth="1"/>
    <col min="4894" max="4897" width="12.3984375" style="12" customWidth="1"/>
    <col min="4898" max="4899" width="16.1328125" style="12" customWidth="1"/>
    <col min="4900" max="4901" width="12.3984375" style="12" customWidth="1"/>
    <col min="4902" max="5126" width="12.3984375" style="12"/>
    <col min="5127" max="5128" width="12.3984375" style="12" customWidth="1"/>
    <col min="5129" max="5129" width="23.3984375" style="12" bestFit="1" customWidth="1"/>
    <col min="5130" max="5130" width="12.86328125" style="12" bestFit="1" customWidth="1"/>
    <col min="5131" max="5133" width="12.3984375" style="12" customWidth="1"/>
    <col min="5134" max="5134" width="23.3984375" style="12" bestFit="1" customWidth="1"/>
    <col min="5135" max="5135" width="12.86328125" style="12" bestFit="1" customWidth="1"/>
    <col min="5136" max="5138" width="12.3984375" style="12" customWidth="1"/>
    <col min="5139" max="5139" width="23.46484375" style="12" bestFit="1" customWidth="1"/>
    <col min="5140" max="5140" width="12.86328125" style="12" bestFit="1" customWidth="1"/>
    <col min="5141" max="5143" width="12.3984375" style="12" customWidth="1"/>
    <col min="5144" max="5144" width="23.46484375" style="12" bestFit="1" customWidth="1"/>
    <col min="5145" max="5145" width="12.86328125" style="12" bestFit="1" customWidth="1"/>
    <col min="5146" max="5148" width="12.3984375" style="12" customWidth="1"/>
    <col min="5149" max="5149" width="18.59765625" style="12" customWidth="1"/>
    <col min="5150" max="5153" width="12.3984375" style="12" customWidth="1"/>
    <col min="5154" max="5155" width="16.1328125" style="12" customWidth="1"/>
    <col min="5156" max="5157" width="12.3984375" style="12" customWidth="1"/>
    <col min="5158" max="5382" width="12.3984375" style="12"/>
    <col min="5383" max="5384" width="12.3984375" style="12" customWidth="1"/>
    <col min="5385" max="5385" width="23.3984375" style="12" bestFit="1" customWidth="1"/>
    <col min="5386" max="5386" width="12.86328125" style="12" bestFit="1" customWidth="1"/>
    <col min="5387" max="5389" width="12.3984375" style="12" customWidth="1"/>
    <col min="5390" max="5390" width="23.3984375" style="12" bestFit="1" customWidth="1"/>
    <col min="5391" max="5391" width="12.86328125" style="12" bestFit="1" customWidth="1"/>
    <col min="5392" max="5394" width="12.3984375" style="12" customWidth="1"/>
    <col min="5395" max="5395" width="23.46484375" style="12" bestFit="1" customWidth="1"/>
    <col min="5396" max="5396" width="12.86328125" style="12" bestFit="1" customWidth="1"/>
    <col min="5397" max="5399" width="12.3984375" style="12" customWidth="1"/>
    <col min="5400" max="5400" width="23.46484375" style="12" bestFit="1" customWidth="1"/>
    <col min="5401" max="5401" width="12.86328125" style="12" bestFit="1" customWidth="1"/>
    <col min="5402" max="5404" width="12.3984375" style="12" customWidth="1"/>
    <col min="5405" max="5405" width="18.59765625" style="12" customWidth="1"/>
    <col min="5406" max="5409" width="12.3984375" style="12" customWidth="1"/>
    <col min="5410" max="5411" width="16.1328125" style="12" customWidth="1"/>
    <col min="5412" max="5413" width="12.3984375" style="12" customWidth="1"/>
    <col min="5414" max="5638" width="12.3984375" style="12"/>
    <col min="5639" max="5640" width="12.3984375" style="12" customWidth="1"/>
    <col min="5641" max="5641" width="23.3984375" style="12" bestFit="1" customWidth="1"/>
    <col min="5642" max="5642" width="12.86328125" style="12" bestFit="1" customWidth="1"/>
    <col min="5643" max="5645" width="12.3984375" style="12" customWidth="1"/>
    <col min="5646" max="5646" width="23.3984375" style="12" bestFit="1" customWidth="1"/>
    <col min="5647" max="5647" width="12.86328125" style="12" bestFit="1" customWidth="1"/>
    <col min="5648" max="5650" width="12.3984375" style="12" customWidth="1"/>
    <col min="5651" max="5651" width="23.46484375" style="12" bestFit="1" customWidth="1"/>
    <col min="5652" max="5652" width="12.86328125" style="12" bestFit="1" customWidth="1"/>
    <col min="5653" max="5655" width="12.3984375" style="12" customWidth="1"/>
    <col min="5656" max="5656" width="23.46484375" style="12" bestFit="1" customWidth="1"/>
    <col min="5657" max="5657" width="12.86328125" style="12" bestFit="1" customWidth="1"/>
    <col min="5658" max="5660" width="12.3984375" style="12" customWidth="1"/>
    <col min="5661" max="5661" width="18.59765625" style="12" customWidth="1"/>
    <col min="5662" max="5665" width="12.3984375" style="12" customWidth="1"/>
    <col min="5666" max="5667" width="16.1328125" style="12" customWidth="1"/>
    <col min="5668" max="5669" width="12.3984375" style="12" customWidth="1"/>
    <col min="5670" max="5894" width="12.3984375" style="12"/>
    <col min="5895" max="5896" width="12.3984375" style="12" customWidth="1"/>
    <col min="5897" max="5897" width="23.3984375" style="12" bestFit="1" customWidth="1"/>
    <col min="5898" max="5898" width="12.86328125" style="12" bestFit="1" customWidth="1"/>
    <col min="5899" max="5901" width="12.3984375" style="12" customWidth="1"/>
    <col min="5902" max="5902" width="23.3984375" style="12" bestFit="1" customWidth="1"/>
    <col min="5903" max="5903" width="12.86328125" style="12" bestFit="1" customWidth="1"/>
    <col min="5904" max="5906" width="12.3984375" style="12" customWidth="1"/>
    <col min="5907" max="5907" width="23.46484375" style="12" bestFit="1" customWidth="1"/>
    <col min="5908" max="5908" width="12.86328125" style="12" bestFit="1" customWidth="1"/>
    <col min="5909" max="5911" width="12.3984375" style="12" customWidth="1"/>
    <col min="5912" max="5912" width="23.46484375" style="12" bestFit="1" customWidth="1"/>
    <col min="5913" max="5913" width="12.86328125" style="12" bestFit="1" customWidth="1"/>
    <col min="5914" max="5916" width="12.3984375" style="12" customWidth="1"/>
    <col min="5917" max="5917" width="18.59765625" style="12" customWidth="1"/>
    <col min="5918" max="5921" width="12.3984375" style="12" customWidth="1"/>
    <col min="5922" max="5923" width="16.1328125" style="12" customWidth="1"/>
    <col min="5924" max="5925" width="12.3984375" style="12" customWidth="1"/>
    <col min="5926" max="6150" width="12.3984375" style="12"/>
    <col min="6151" max="6152" width="12.3984375" style="12" customWidth="1"/>
    <col min="6153" max="6153" width="23.3984375" style="12" bestFit="1" customWidth="1"/>
    <col min="6154" max="6154" width="12.86328125" style="12" bestFit="1" customWidth="1"/>
    <col min="6155" max="6157" width="12.3984375" style="12" customWidth="1"/>
    <col min="6158" max="6158" width="23.3984375" style="12" bestFit="1" customWidth="1"/>
    <col min="6159" max="6159" width="12.86328125" style="12" bestFit="1" customWidth="1"/>
    <col min="6160" max="6162" width="12.3984375" style="12" customWidth="1"/>
    <col min="6163" max="6163" width="23.46484375" style="12" bestFit="1" customWidth="1"/>
    <col min="6164" max="6164" width="12.86328125" style="12" bestFit="1" customWidth="1"/>
    <col min="6165" max="6167" width="12.3984375" style="12" customWidth="1"/>
    <col min="6168" max="6168" width="23.46484375" style="12" bestFit="1" customWidth="1"/>
    <col min="6169" max="6169" width="12.86328125" style="12" bestFit="1" customWidth="1"/>
    <col min="6170" max="6172" width="12.3984375" style="12" customWidth="1"/>
    <col min="6173" max="6173" width="18.59765625" style="12" customWidth="1"/>
    <col min="6174" max="6177" width="12.3984375" style="12" customWidth="1"/>
    <col min="6178" max="6179" width="16.1328125" style="12" customWidth="1"/>
    <col min="6180" max="6181" width="12.3984375" style="12" customWidth="1"/>
    <col min="6182" max="6406" width="12.3984375" style="12"/>
    <col min="6407" max="6408" width="12.3984375" style="12" customWidth="1"/>
    <col min="6409" max="6409" width="23.3984375" style="12" bestFit="1" customWidth="1"/>
    <col min="6410" max="6410" width="12.86328125" style="12" bestFit="1" customWidth="1"/>
    <col min="6411" max="6413" width="12.3984375" style="12" customWidth="1"/>
    <col min="6414" max="6414" width="23.3984375" style="12" bestFit="1" customWidth="1"/>
    <col min="6415" max="6415" width="12.86328125" style="12" bestFit="1" customWidth="1"/>
    <col min="6416" max="6418" width="12.3984375" style="12" customWidth="1"/>
    <col min="6419" max="6419" width="23.46484375" style="12" bestFit="1" customWidth="1"/>
    <col min="6420" max="6420" width="12.86328125" style="12" bestFit="1" customWidth="1"/>
    <col min="6421" max="6423" width="12.3984375" style="12" customWidth="1"/>
    <col min="6424" max="6424" width="23.46484375" style="12" bestFit="1" customWidth="1"/>
    <col min="6425" max="6425" width="12.86328125" style="12" bestFit="1" customWidth="1"/>
    <col min="6426" max="6428" width="12.3984375" style="12" customWidth="1"/>
    <col min="6429" max="6429" width="18.59765625" style="12" customWidth="1"/>
    <col min="6430" max="6433" width="12.3984375" style="12" customWidth="1"/>
    <col min="6434" max="6435" width="16.1328125" style="12" customWidth="1"/>
    <col min="6436" max="6437" width="12.3984375" style="12" customWidth="1"/>
    <col min="6438" max="6662" width="12.3984375" style="12"/>
    <col min="6663" max="6664" width="12.3984375" style="12" customWidth="1"/>
    <col min="6665" max="6665" width="23.3984375" style="12" bestFit="1" customWidth="1"/>
    <col min="6666" max="6666" width="12.86328125" style="12" bestFit="1" customWidth="1"/>
    <col min="6667" max="6669" width="12.3984375" style="12" customWidth="1"/>
    <col min="6670" max="6670" width="23.3984375" style="12" bestFit="1" customWidth="1"/>
    <col min="6671" max="6671" width="12.86328125" style="12" bestFit="1" customWidth="1"/>
    <col min="6672" max="6674" width="12.3984375" style="12" customWidth="1"/>
    <col min="6675" max="6675" width="23.46484375" style="12" bestFit="1" customWidth="1"/>
    <col min="6676" max="6676" width="12.86328125" style="12" bestFit="1" customWidth="1"/>
    <col min="6677" max="6679" width="12.3984375" style="12" customWidth="1"/>
    <col min="6680" max="6680" width="23.46484375" style="12" bestFit="1" customWidth="1"/>
    <col min="6681" max="6681" width="12.86328125" style="12" bestFit="1" customWidth="1"/>
    <col min="6682" max="6684" width="12.3984375" style="12" customWidth="1"/>
    <col min="6685" max="6685" width="18.59765625" style="12" customWidth="1"/>
    <col min="6686" max="6689" width="12.3984375" style="12" customWidth="1"/>
    <col min="6690" max="6691" width="16.1328125" style="12" customWidth="1"/>
    <col min="6692" max="6693" width="12.3984375" style="12" customWidth="1"/>
    <col min="6694" max="6918" width="12.3984375" style="12"/>
    <col min="6919" max="6920" width="12.3984375" style="12" customWidth="1"/>
    <col min="6921" max="6921" width="23.3984375" style="12" bestFit="1" customWidth="1"/>
    <col min="6922" max="6922" width="12.86328125" style="12" bestFit="1" customWidth="1"/>
    <col min="6923" max="6925" width="12.3984375" style="12" customWidth="1"/>
    <col min="6926" max="6926" width="23.3984375" style="12" bestFit="1" customWidth="1"/>
    <col min="6927" max="6927" width="12.86328125" style="12" bestFit="1" customWidth="1"/>
    <col min="6928" max="6930" width="12.3984375" style="12" customWidth="1"/>
    <col min="6931" max="6931" width="23.46484375" style="12" bestFit="1" customWidth="1"/>
    <col min="6932" max="6932" width="12.86328125" style="12" bestFit="1" customWidth="1"/>
    <col min="6933" max="6935" width="12.3984375" style="12" customWidth="1"/>
    <col min="6936" max="6936" width="23.46484375" style="12" bestFit="1" customWidth="1"/>
    <col min="6937" max="6937" width="12.86328125" style="12" bestFit="1" customWidth="1"/>
    <col min="6938" max="6940" width="12.3984375" style="12" customWidth="1"/>
    <col min="6941" max="6941" width="18.59765625" style="12" customWidth="1"/>
    <col min="6942" max="6945" width="12.3984375" style="12" customWidth="1"/>
    <col min="6946" max="6947" width="16.1328125" style="12" customWidth="1"/>
    <col min="6948" max="6949" width="12.3984375" style="12" customWidth="1"/>
    <col min="6950" max="7174" width="12.3984375" style="12"/>
    <col min="7175" max="7176" width="12.3984375" style="12" customWidth="1"/>
    <col min="7177" max="7177" width="23.3984375" style="12" bestFit="1" customWidth="1"/>
    <col min="7178" max="7178" width="12.86328125" style="12" bestFit="1" customWidth="1"/>
    <col min="7179" max="7181" width="12.3984375" style="12" customWidth="1"/>
    <col min="7182" max="7182" width="23.3984375" style="12" bestFit="1" customWidth="1"/>
    <col min="7183" max="7183" width="12.86328125" style="12" bestFit="1" customWidth="1"/>
    <col min="7184" max="7186" width="12.3984375" style="12" customWidth="1"/>
    <col min="7187" max="7187" width="23.46484375" style="12" bestFit="1" customWidth="1"/>
    <col min="7188" max="7188" width="12.86328125" style="12" bestFit="1" customWidth="1"/>
    <col min="7189" max="7191" width="12.3984375" style="12" customWidth="1"/>
    <col min="7192" max="7192" width="23.46484375" style="12" bestFit="1" customWidth="1"/>
    <col min="7193" max="7193" width="12.86328125" style="12" bestFit="1" customWidth="1"/>
    <col min="7194" max="7196" width="12.3984375" style="12" customWidth="1"/>
    <col min="7197" max="7197" width="18.59765625" style="12" customWidth="1"/>
    <col min="7198" max="7201" width="12.3984375" style="12" customWidth="1"/>
    <col min="7202" max="7203" width="16.1328125" style="12" customWidth="1"/>
    <col min="7204" max="7205" width="12.3984375" style="12" customWidth="1"/>
    <col min="7206" max="7430" width="12.3984375" style="12"/>
    <col min="7431" max="7432" width="12.3984375" style="12" customWidth="1"/>
    <col min="7433" max="7433" width="23.3984375" style="12" bestFit="1" customWidth="1"/>
    <col min="7434" max="7434" width="12.86328125" style="12" bestFit="1" customWidth="1"/>
    <col min="7435" max="7437" width="12.3984375" style="12" customWidth="1"/>
    <col min="7438" max="7438" width="23.3984375" style="12" bestFit="1" customWidth="1"/>
    <col min="7439" max="7439" width="12.86328125" style="12" bestFit="1" customWidth="1"/>
    <col min="7440" max="7442" width="12.3984375" style="12" customWidth="1"/>
    <col min="7443" max="7443" width="23.46484375" style="12" bestFit="1" customWidth="1"/>
    <col min="7444" max="7444" width="12.86328125" style="12" bestFit="1" customWidth="1"/>
    <col min="7445" max="7447" width="12.3984375" style="12" customWidth="1"/>
    <col min="7448" max="7448" width="23.46484375" style="12" bestFit="1" customWidth="1"/>
    <col min="7449" max="7449" width="12.86328125" style="12" bestFit="1" customWidth="1"/>
    <col min="7450" max="7452" width="12.3984375" style="12" customWidth="1"/>
    <col min="7453" max="7453" width="18.59765625" style="12" customWidth="1"/>
    <col min="7454" max="7457" width="12.3984375" style="12" customWidth="1"/>
    <col min="7458" max="7459" width="16.1328125" style="12" customWidth="1"/>
    <col min="7460" max="7461" width="12.3984375" style="12" customWidth="1"/>
    <col min="7462" max="7686" width="12.3984375" style="12"/>
    <col min="7687" max="7688" width="12.3984375" style="12" customWidth="1"/>
    <col min="7689" max="7689" width="23.3984375" style="12" bestFit="1" customWidth="1"/>
    <col min="7690" max="7690" width="12.86328125" style="12" bestFit="1" customWidth="1"/>
    <col min="7691" max="7693" width="12.3984375" style="12" customWidth="1"/>
    <col min="7694" max="7694" width="23.3984375" style="12" bestFit="1" customWidth="1"/>
    <col min="7695" max="7695" width="12.86328125" style="12" bestFit="1" customWidth="1"/>
    <col min="7696" max="7698" width="12.3984375" style="12" customWidth="1"/>
    <col min="7699" max="7699" width="23.46484375" style="12" bestFit="1" customWidth="1"/>
    <col min="7700" max="7700" width="12.86328125" style="12" bestFit="1" customWidth="1"/>
    <col min="7701" max="7703" width="12.3984375" style="12" customWidth="1"/>
    <col min="7704" max="7704" width="23.46484375" style="12" bestFit="1" customWidth="1"/>
    <col min="7705" max="7705" width="12.86328125" style="12" bestFit="1" customWidth="1"/>
    <col min="7706" max="7708" width="12.3984375" style="12" customWidth="1"/>
    <col min="7709" max="7709" width="18.59765625" style="12" customWidth="1"/>
    <col min="7710" max="7713" width="12.3984375" style="12" customWidth="1"/>
    <col min="7714" max="7715" width="16.1328125" style="12" customWidth="1"/>
    <col min="7716" max="7717" width="12.3984375" style="12" customWidth="1"/>
    <col min="7718" max="7942" width="12.3984375" style="12"/>
    <col min="7943" max="7944" width="12.3984375" style="12" customWidth="1"/>
    <col min="7945" max="7945" width="23.3984375" style="12" bestFit="1" customWidth="1"/>
    <col min="7946" max="7946" width="12.86328125" style="12" bestFit="1" customWidth="1"/>
    <col min="7947" max="7949" width="12.3984375" style="12" customWidth="1"/>
    <col min="7950" max="7950" width="23.3984375" style="12" bestFit="1" customWidth="1"/>
    <col min="7951" max="7951" width="12.86328125" style="12" bestFit="1" customWidth="1"/>
    <col min="7952" max="7954" width="12.3984375" style="12" customWidth="1"/>
    <col min="7955" max="7955" width="23.46484375" style="12" bestFit="1" customWidth="1"/>
    <col min="7956" max="7956" width="12.86328125" style="12" bestFit="1" customWidth="1"/>
    <col min="7957" max="7959" width="12.3984375" style="12" customWidth="1"/>
    <col min="7960" max="7960" width="23.46484375" style="12" bestFit="1" customWidth="1"/>
    <col min="7961" max="7961" width="12.86328125" style="12" bestFit="1" customWidth="1"/>
    <col min="7962" max="7964" width="12.3984375" style="12" customWidth="1"/>
    <col min="7965" max="7965" width="18.59765625" style="12" customWidth="1"/>
    <col min="7966" max="7969" width="12.3984375" style="12" customWidth="1"/>
    <col min="7970" max="7971" width="16.1328125" style="12" customWidth="1"/>
    <col min="7972" max="7973" width="12.3984375" style="12" customWidth="1"/>
    <col min="7974" max="8198" width="12.3984375" style="12"/>
    <col min="8199" max="8200" width="12.3984375" style="12" customWidth="1"/>
    <col min="8201" max="8201" width="23.3984375" style="12" bestFit="1" customWidth="1"/>
    <col min="8202" max="8202" width="12.86328125" style="12" bestFit="1" customWidth="1"/>
    <col min="8203" max="8205" width="12.3984375" style="12" customWidth="1"/>
    <col min="8206" max="8206" width="23.3984375" style="12" bestFit="1" customWidth="1"/>
    <col min="8207" max="8207" width="12.86328125" style="12" bestFit="1" customWidth="1"/>
    <col min="8208" max="8210" width="12.3984375" style="12" customWidth="1"/>
    <col min="8211" max="8211" width="23.46484375" style="12" bestFit="1" customWidth="1"/>
    <col min="8212" max="8212" width="12.86328125" style="12" bestFit="1" customWidth="1"/>
    <col min="8213" max="8215" width="12.3984375" style="12" customWidth="1"/>
    <col min="8216" max="8216" width="23.46484375" style="12" bestFit="1" customWidth="1"/>
    <col min="8217" max="8217" width="12.86328125" style="12" bestFit="1" customWidth="1"/>
    <col min="8218" max="8220" width="12.3984375" style="12" customWidth="1"/>
    <col min="8221" max="8221" width="18.59765625" style="12" customWidth="1"/>
    <col min="8222" max="8225" width="12.3984375" style="12" customWidth="1"/>
    <col min="8226" max="8227" width="16.1328125" style="12" customWidth="1"/>
    <col min="8228" max="8229" width="12.3984375" style="12" customWidth="1"/>
    <col min="8230" max="8454" width="12.3984375" style="12"/>
    <col min="8455" max="8456" width="12.3984375" style="12" customWidth="1"/>
    <col min="8457" max="8457" width="23.3984375" style="12" bestFit="1" customWidth="1"/>
    <col min="8458" max="8458" width="12.86328125" style="12" bestFit="1" customWidth="1"/>
    <col min="8459" max="8461" width="12.3984375" style="12" customWidth="1"/>
    <col min="8462" max="8462" width="23.3984375" style="12" bestFit="1" customWidth="1"/>
    <col min="8463" max="8463" width="12.86328125" style="12" bestFit="1" customWidth="1"/>
    <col min="8464" max="8466" width="12.3984375" style="12" customWidth="1"/>
    <col min="8467" max="8467" width="23.46484375" style="12" bestFit="1" customWidth="1"/>
    <col min="8468" max="8468" width="12.86328125" style="12" bestFit="1" customWidth="1"/>
    <col min="8469" max="8471" width="12.3984375" style="12" customWidth="1"/>
    <col min="8472" max="8472" width="23.46484375" style="12" bestFit="1" customWidth="1"/>
    <col min="8473" max="8473" width="12.86328125" style="12" bestFit="1" customWidth="1"/>
    <col min="8474" max="8476" width="12.3984375" style="12" customWidth="1"/>
    <col min="8477" max="8477" width="18.59765625" style="12" customWidth="1"/>
    <col min="8478" max="8481" width="12.3984375" style="12" customWidth="1"/>
    <col min="8482" max="8483" width="16.1328125" style="12" customWidth="1"/>
    <col min="8484" max="8485" width="12.3984375" style="12" customWidth="1"/>
    <col min="8486" max="8710" width="12.3984375" style="12"/>
    <col min="8711" max="8712" width="12.3984375" style="12" customWidth="1"/>
    <col min="8713" max="8713" width="23.3984375" style="12" bestFit="1" customWidth="1"/>
    <col min="8714" max="8714" width="12.86328125" style="12" bestFit="1" customWidth="1"/>
    <col min="8715" max="8717" width="12.3984375" style="12" customWidth="1"/>
    <col min="8718" max="8718" width="23.3984375" style="12" bestFit="1" customWidth="1"/>
    <col min="8719" max="8719" width="12.86328125" style="12" bestFit="1" customWidth="1"/>
    <col min="8720" max="8722" width="12.3984375" style="12" customWidth="1"/>
    <col min="8723" max="8723" width="23.46484375" style="12" bestFit="1" customWidth="1"/>
    <col min="8724" max="8724" width="12.86328125" style="12" bestFit="1" customWidth="1"/>
    <col min="8725" max="8727" width="12.3984375" style="12" customWidth="1"/>
    <col min="8728" max="8728" width="23.46484375" style="12" bestFit="1" customWidth="1"/>
    <col min="8729" max="8729" width="12.86328125" style="12" bestFit="1" customWidth="1"/>
    <col min="8730" max="8732" width="12.3984375" style="12" customWidth="1"/>
    <col min="8733" max="8733" width="18.59765625" style="12" customWidth="1"/>
    <col min="8734" max="8737" width="12.3984375" style="12" customWidth="1"/>
    <col min="8738" max="8739" width="16.1328125" style="12" customWidth="1"/>
    <col min="8740" max="8741" width="12.3984375" style="12" customWidth="1"/>
    <col min="8742" max="8966" width="12.3984375" style="12"/>
    <col min="8967" max="8968" width="12.3984375" style="12" customWidth="1"/>
    <col min="8969" max="8969" width="23.3984375" style="12" bestFit="1" customWidth="1"/>
    <col min="8970" max="8970" width="12.86328125" style="12" bestFit="1" customWidth="1"/>
    <col min="8971" max="8973" width="12.3984375" style="12" customWidth="1"/>
    <col min="8974" max="8974" width="23.3984375" style="12" bestFit="1" customWidth="1"/>
    <col min="8975" max="8975" width="12.86328125" style="12" bestFit="1" customWidth="1"/>
    <col min="8976" max="8978" width="12.3984375" style="12" customWidth="1"/>
    <col min="8979" max="8979" width="23.46484375" style="12" bestFit="1" customWidth="1"/>
    <col min="8980" max="8980" width="12.86328125" style="12" bestFit="1" customWidth="1"/>
    <col min="8981" max="8983" width="12.3984375" style="12" customWidth="1"/>
    <col min="8984" max="8984" width="23.46484375" style="12" bestFit="1" customWidth="1"/>
    <col min="8985" max="8985" width="12.86328125" style="12" bestFit="1" customWidth="1"/>
    <col min="8986" max="8988" width="12.3984375" style="12" customWidth="1"/>
    <col min="8989" max="8989" width="18.59765625" style="12" customWidth="1"/>
    <col min="8990" max="8993" width="12.3984375" style="12" customWidth="1"/>
    <col min="8994" max="8995" width="16.1328125" style="12" customWidth="1"/>
    <col min="8996" max="8997" width="12.3984375" style="12" customWidth="1"/>
    <col min="8998" max="9222" width="12.3984375" style="12"/>
    <col min="9223" max="9224" width="12.3984375" style="12" customWidth="1"/>
    <col min="9225" max="9225" width="23.3984375" style="12" bestFit="1" customWidth="1"/>
    <col min="9226" max="9226" width="12.86328125" style="12" bestFit="1" customWidth="1"/>
    <col min="9227" max="9229" width="12.3984375" style="12" customWidth="1"/>
    <col min="9230" max="9230" width="23.3984375" style="12" bestFit="1" customWidth="1"/>
    <col min="9231" max="9231" width="12.86328125" style="12" bestFit="1" customWidth="1"/>
    <col min="9232" max="9234" width="12.3984375" style="12" customWidth="1"/>
    <col min="9235" max="9235" width="23.46484375" style="12" bestFit="1" customWidth="1"/>
    <col min="9236" max="9236" width="12.86328125" style="12" bestFit="1" customWidth="1"/>
    <col min="9237" max="9239" width="12.3984375" style="12" customWidth="1"/>
    <col min="9240" max="9240" width="23.46484375" style="12" bestFit="1" customWidth="1"/>
    <col min="9241" max="9241" width="12.86328125" style="12" bestFit="1" customWidth="1"/>
    <col min="9242" max="9244" width="12.3984375" style="12" customWidth="1"/>
    <col min="9245" max="9245" width="18.59765625" style="12" customWidth="1"/>
    <col min="9246" max="9249" width="12.3984375" style="12" customWidth="1"/>
    <col min="9250" max="9251" width="16.1328125" style="12" customWidth="1"/>
    <col min="9252" max="9253" width="12.3984375" style="12" customWidth="1"/>
    <col min="9254" max="9478" width="12.3984375" style="12"/>
    <col min="9479" max="9480" width="12.3984375" style="12" customWidth="1"/>
    <col min="9481" max="9481" width="23.3984375" style="12" bestFit="1" customWidth="1"/>
    <col min="9482" max="9482" width="12.86328125" style="12" bestFit="1" customWidth="1"/>
    <col min="9483" max="9485" width="12.3984375" style="12" customWidth="1"/>
    <col min="9486" max="9486" width="23.3984375" style="12" bestFit="1" customWidth="1"/>
    <col min="9487" max="9487" width="12.86328125" style="12" bestFit="1" customWidth="1"/>
    <col min="9488" max="9490" width="12.3984375" style="12" customWidth="1"/>
    <col min="9491" max="9491" width="23.46484375" style="12" bestFit="1" customWidth="1"/>
    <col min="9492" max="9492" width="12.86328125" style="12" bestFit="1" customWidth="1"/>
    <col min="9493" max="9495" width="12.3984375" style="12" customWidth="1"/>
    <col min="9496" max="9496" width="23.46484375" style="12" bestFit="1" customWidth="1"/>
    <col min="9497" max="9497" width="12.86328125" style="12" bestFit="1" customWidth="1"/>
    <col min="9498" max="9500" width="12.3984375" style="12" customWidth="1"/>
    <col min="9501" max="9501" width="18.59765625" style="12" customWidth="1"/>
    <col min="9502" max="9505" width="12.3984375" style="12" customWidth="1"/>
    <col min="9506" max="9507" width="16.1328125" style="12" customWidth="1"/>
    <col min="9508" max="9509" width="12.3984375" style="12" customWidth="1"/>
    <col min="9510" max="9734" width="12.3984375" style="12"/>
    <col min="9735" max="9736" width="12.3984375" style="12" customWidth="1"/>
    <col min="9737" max="9737" width="23.3984375" style="12" bestFit="1" customWidth="1"/>
    <col min="9738" max="9738" width="12.86328125" style="12" bestFit="1" customWidth="1"/>
    <col min="9739" max="9741" width="12.3984375" style="12" customWidth="1"/>
    <col min="9742" max="9742" width="23.3984375" style="12" bestFit="1" customWidth="1"/>
    <col min="9743" max="9743" width="12.86328125" style="12" bestFit="1" customWidth="1"/>
    <col min="9744" max="9746" width="12.3984375" style="12" customWidth="1"/>
    <col min="9747" max="9747" width="23.46484375" style="12" bestFit="1" customWidth="1"/>
    <col min="9748" max="9748" width="12.86328125" style="12" bestFit="1" customWidth="1"/>
    <col min="9749" max="9751" width="12.3984375" style="12" customWidth="1"/>
    <col min="9752" max="9752" width="23.46484375" style="12" bestFit="1" customWidth="1"/>
    <col min="9753" max="9753" width="12.86328125" style="12" bestFit="1" customWidth="1"/>
    <col min="9754" max="9756" width="12.3984375" style="12" customWidth="1"/>
    <col min="9757" max="9757" width="18.59765625" style="12" customWidth="1"/>
    <col min="9758" max="9761" width="12.3984375" style="12" customWidth="1"/>
    <col min="9762" max="9763" width="16.1328125" style="12" customWidth="1"/>
    <col min="9764" max="9765" width="12.3984375" style="12" customWidth="1"/>
    <col min="9766" max="9990" width="12.3984375" style="12"/>
    <col min="9991" max="9992" width="12.3984375" style="12" customWidth="1"/>
    <col min="9993" max="9993" width="23.3984375" style="12" bestFit="1" customWidth="1"/>
    <col min="9994" max="9994" width="12.86328125" style="12" bestFit="1" customWidth="1"/>
    <col min="9995" max="9997" width="12.3984375" style="12" customWidth="1"/>
    <col min="9998" max="9998" width="23.3984375" style="12" bestFit="1" customWidth="1"/>
    <col min="9999" max="9999" width="12.86328125" style="12" bestFit="1" customWidth="1"/>
    <col min="10000" max="10002" width="12.3984375" style="12" customWidth="1"/>
    <col min="10003" max="10003" width="23.46484375" style="12" bestFit="1" customWidth="1"/>
    <col min="10004" max="10004" width="12.86328125" style="12" bestFit="1" customWidth="1"/>
    <col min="10005" max="10007" width="12.3984375" style="12" customWidth="1"/>
    <col min="10008" max="10008" width="23.46484375" style="12" bestFit="1" customWidth="1"/>
    <col min="10009" max="10009" width="12.86328125" style="12" bestFit="1" customWidth="1"/>
    <col min="10010" max="10012" width="12.3984375" style="12" customWidth="1"/>
    <col min="10013" max="10013" width="18.59765625" style="12" customWidth="1"/>
    <col min="10014" max="10017" width="12.3984375" style="12" customWidth="1"/>
    <col min="10018" max="10019" width="16.1328125" style="12" customWidth="1"/>
    <col min="10020" max="10021" width="12.3984375" style="12" customWidth="1"/>
    <col min="10022" max="10246" width="12.3984375" style="12"/>
    <col min="10247" max="10248" width="12.3984375" style="12" customWidth="1"/>
    <col min="10249" max="10249" width="23.3984375" style="12" bestFit="1" customWidth="1"/>
    <col min="10250" max="10250" width="12.86328125" style="12" bestFit="1" customWidth="1"/>
    <col min="10251" max="10253" width="12.3984375" style="12" customWidth="1"/>
    <col min="10254" max="10254" width="23.3984375" style="12" bestFit="1" customWidth="1"/>
    <col min="10255" max="10255" width="12.86328125" style="12" bestFit="1" customWidth="1"/>
    <col min="10256" max="10258" width="12.3984375" style="12" customWidth="1"/>
    <col min="10259" max="10259" width="23.46484375" style="12" bestFit="1" customWidth="1"/>
    <col min="10260" max="10260" width="12.86328125" style="12" bestFit="1" customWidth="1"/>
    <col min="10261" max="10263" width="12.3984375" style="12" customWidth="1"/>
    <col min="10264" max="10264" width="23.46484375" style="12" bestFit="1" customWidth="1"/>
    <col min="10265" max="10265" width="12.86328125" style="12" bestFit="1" customWidth="1"/>
    <col min="10266" max="10268" width="12.3984375" style="12" customWidth="1"/>
    <col min="10269" max="10269" width="18.59765625" style="12" customWidth="1"/>
    <col min="10270" max="10273" width="12.3984375" style="12" customWidth="1"/>
    <col min="10274" max="10275" width="16.1328125" style="12" customWidth="1"/>
    <col min="10276" max="10277" width="12.3984375" style="12" customWidth="1"/>
    <col min="10278" max="10502" width="12.3984375" style="12"/>
    <col min="10503" max="10504" width="12.3984375" style="12" customWidth="1"/>
    <col min="10505" max="10505" width="23.3984375" style="12" bestFit="1" customWidth="1"/>
    <col min="10506" max="10506" width="12.86328125" style="12" bestFit="1" customWidth="1"/>
    <col min="10507" max="10509" width="12.3984375" style="12" customWidth="1"/>
    <col min="10510" max="10510" width="23.3984375" style="12" bestFit="1" customWidth="1"/>
    <col min="10511" max="10511" width="12.86328125" style="12" bestFit="1" customWidth="1"/>
    <col min="10512" max="10514" width="12.3984375" style="12" customWidth="1"/>
    <col min="10515" max="10515" width="23.46484375" style="12" bestFit="1" customWidth="1"/>
    <col min="10516" max="10516" width="12.86328125" style="12" bestFit="1" customWidth="1"/>
    <col min="10517" max="10519" width="12.3984375" style="12" customWidth="1"/>
    <col min="10520" max="10520" width="23.46484375" style="12" bestFit="1" customWidth="1"/>
    <col min="10521" max="10521" width="12.86328125" style="12" bestFit="1" customWidth="1"/>
    <col min="10522" max="10524" width="12.3984375" style="12" customWidth="1"/>
    <col min="10525" max="10525" width="18.59765625" style="12" customWidth="1"/>
    <col min="10526" max="10529" width="12.3984375" style="12" customWidth="1"/>
    <col min="10530" max="10531" width="16.1328125" style="12" customWidth="1"/>
    <col min="10532" max="10533" width="12.3984375" style="12" customWidth="1"/>
    <col min="10534" max="10758" width="12.3984375" style="12"/>
    <col min="10759" max="10760" width="12.3984375" style="12" customWidth="1"/>
    <col min="10761" max="10761" width="23.3984375" style="12" bestFit="1" customWidth="1"/>
    <col min="10762" max="10762" width="12.86328125" style="12" bestFit="1" customWidth="1"/>
    <col min="10763" max="10765" width="12.3984375" style="12" customWidth="1"/>
    <col min="10766" max="10766" width="23.3984375" style="12" bestFit="1" customWidth="1"/>
    <col min="10767" max="10767" width="12.86328125" style="12" bestFit="1" customWidth="1"/>
    <col min="10768" max="10770" width="12.3984375" style="12" customWidth="1"/>
    <col min="10771" max="10771" width="23.46484375" style="12" bestFit="1" customWidth="1"/>
    <col min="10772" max="10772" width="12.86328125" style="12" bestFit="1" customWidth="1"/>
    <col min="10773" max="10775" width="12.3984375" style="12" customWidth="1"/>
    <col min="10776" max="10776" width="23.46484375" style="12" bestFit="1" customWidth="1"/>
    <col min="10777" max="10777" width="12.86328125" style="12" bestFit="1" customWidth="1"/>
    <col min="10778" max="10780" width="12.3984375" style="12" customWidth="1"/>
    <col min="10781" max="10781" width="18.59765625" style="12" customWidth="1"/>
    <col min="10782" max="10785" width="12.3984375" style="12" customWidth="1"/>
    <col min="10786" max="10787" width="16.1328125" style="12" customWidth="1"/>
    <col min="10788" max="10789" width="12.3984375" style="12" customWidth="1"/>
    <col min="10790" max="11014" width="12.3984375" style="12"/>
    <col min="11015" max="11016" width="12.3984375" style="12" customWidth="1"/>
    <col min="11017" max="11017" width="23.3984375" style="12" bestFit="1" customWidth="1"/>
    <col min="11018" max="11018" width="12.86328125" style="12" bestFit="1" customWidth="1"/>
    <col min="11019" max="11021" width="12.3984375" style="12" customWidth="1"/>
    <col min="11022" max="11022" width="23.3984375" style="12" bestFit="1" customWidth="1"/>
    <col min="11023" max="11023" width="12.86328125" style="12" bestFit="1" customWidth="1"/>
    <col min="11024" max="11026" width="12.3984375" style="12" customWidth="1"/>
    <col min="11027" max="11027" width="23.46484375" style="12" bestFit="1" customWidth="1"/>
    <col min="11028" max="11028" width="12.86328125" style="12" bestFit="1" customWidth="1"/>
    <col min="11029" max="11031" width="12.3984375" style="12" customWidth="1"/>
    <col min="11032" max="11032" width="23.46484375" style="12" bestFit="1" customWidth="1"/>
    <col min="11033" max="11033" width="12.86328125" style="12" bestFit="1" customWidth="1"/>
    <col min="11034" max="11036" width="12.3984375" style="12" customWidth="1"/>
    <col min="11037" max="11037" width="18.59765625" style="12" customWidth="1"/>
    <col min="11038" max="11041" width="12.3984375" style="12" customWidth="1"/>
    <col min="11042" max="11043" width="16.1328125" style="12" customWidth="1"/>
    <col min="11044" max="11045" width="12.3984375" style="12" customWidth="1"/>
    <col min="11046" max="11270" width="12.3984375" style="12"/>
    <col min="11271" max="11272" width="12.3984375" style="12" customWidth="1"/>
    <col min="11273" max="11273" width="23.3984375" style="12" bestFit="1" customWidth="1"/>
    <col min="11274" max="11274" width="12.86328125" style="12" bestFit="1" customWidth="1"/>
    <col min="11275" max="11277" width="12.3984375" style="12" customWidth="1"/>
    <col min="11278" max="11278" width="23.3984375" style="12" bestFit="1" customWidth="1"/>
    <col min="11279" max="11279" width="12.86328125" style="12" bestFit="1" customWidth="1"/>
    <col min="11280" max="11282" width="12.3984375" style="12" customWidth="1"/>
    <col min="11283" max="11283" width="23.46484375" style="12" bestFit="1" customWidth="1"/>
    <col min="11284" max="11284" width="12.86328125" style="12" bestFit="1" customWidth="1"/>
    <col min="11285" max="11287" width="12.3984375" style="12" customWidth="1"/>
    <col min="11288" max="11288" width="23.46484375" style="12" bestFit="1" customWidth="1"/>
    <col min="11289" max="11289" width="12.86328125" style="12" bestFit="1" customWidth="1"/>
    <col min="11290" max="11292" width="12.3984375" style="12" customWidth="1"/>
    <col min="11293" max="11293" width="18.59765625" style="12" customWidth="1"/>
    <col min="11294" max="11297" width="12.3984375" style="12" customWidth="1"/>
    <col min="11298" max="11299" width="16.1328125" style="12" customWidth="1"/>
    <col min="11300" max="11301" width="12.3984375" style="12" customWidth="1"/>
    <col min="11302" max="11526" width="12.3984375" style="12"/>
    <col min="11527" max="11528" width="12.3984375" style="12" customWidth="1"/>
    <col min="11529" max="11529" width="23.3984375" style="12" bestFit="1" customWidth="1"/>
    <col min="11530" max="11530" width="12.86328125" style="12" bestFit="1" customWidth="1"/>
    <col min="11531" max="11533" width="12.3984375" style="12" customWidth="1"/>
    <col min="11534" max="11534" width="23.3984375" style="12" bestFit="1" customWidth="1"/>
    <col min="11535" max="11535" width="12.86328125" style="12" bestFit="1" customWidth="1"/>
    <col min="11536" max="11538" width="12.3984375" style="12" customWidth="1"/>
    <col min="11539" max="11539" width="23.46484375" style="12" bestFit="1" customWidth="1"/>
    <col min="11540" max="11540" width="12.86328125" style="12" bestFit="1" customWidth="1"/>
    <col min="11541" max="11543" width="12.3984375" style="12" customWidth="1"/>
    <col min="11544" max="11544" width="23.46484375" style="12" bestFit="1" customWidth="1"/>
    <col min="11545" max="11545" width="12.86328125" style="12" bestFit="1" customWidth="1"/>
    <col min="11546" max="11548" width="12.3984375" style="12" customWidth="1"/>
    <col min="11549" max="11549" width="18.59765625" style="12" customWidth="1"/>
    <col min="11550" max="11553" width="12.3984375" style="12" customWidth="1"/>
    <col min="11554" max="11555" width="16.1328125" style="12" customWidth="1"/>
    <col min="11556" max="11557" width="12.3984375" style="12" customWidth="1"/>
    <col min="11558" max="11782" width="12.3984375" style="12"/>
    <col min="11783" max="11784" width="12.3984375" style="12" customWidth="1"/>
    <col min="11785" max="11785" width="23.3984375" style="12" bestFit="1" customWidth="1"/>
    <col min="11786" max="11786" width="12.86328125" style="12" bestFit="1" customWidth="1"/>
    <col min="11787" max="11789" width="12.3984375" style="12" customWidth="1"/>
    <col min="11790" max="11790" width="23.3984375" style="12" bestFit="1" customWidth="1"/>
    <col min="11791" max="11791" width="12.86328125" style="12" bestFit="1" customWidth="1"/>
    <col min="11792" max="11794" width="12.3984375" style="12" customWidth="1"/>
    <col min="11795" max="11795" width="23.46484375" style="12" bestFit="1" customWidth="1"/>
    <col min="11796" max="11796" width="12.86328125" style="12" bestFit="1" customWidth="1"/>
    <col min="11797" max="11799" width="12.3984375" style="12" customWidth="1"/>
    <col min="11800" max="11800" width="23.46484375" style="12" bestFit="1" customWidth="1"/>
    <col min="11801" max="11801" width="12.86328125" style="12" bestFit="1" customWidth="1"/>
    <col min="11802" max="11804" width="12.3984375" style="12" customWidth="1"/>
    <col min="11805" max="11805" width="18.59765625" style="12" customWidth="1"/>
    <col min="11806" max="11809" width="12.3984375" style="12" customWidth="1"/>
    <col min="11810" max="11811" width="16.1328125" style="12" customWidth="1"/>
    <col min="11812" max="11813" width="12.3984375" style="12" customWidth="1"/>
    <col min="11814" max="12038" width="12.3984375" style="12"/>
    <col min="12039" max="12040" width="12.3984375" style="12" customWidth="1"/>
    <col min="12041" max="12041" width="23.3984375" style="12" bestFit="1" customWidth="1"/>
    <col min="12042" max="12042" width="12.86328125" style="12" bestFit="1" customWidth="1"/>
    <col min="12043" max="12045" width="12.3984375" style="12" customWidth="1"/>
    <col min="12046" max="12046" width="23.3984375" style="12" bestFit="1" customWidth="1"/>
    <col min="12047" max="12047" width="12.86328125" style="12" bestFit="1" customWidth="1"/>
    <col min="12048" max="12050" width="12.3984375" style="12" customWidth="1"/>
    <col min="12051" max="12051" width="23.46484375" style="12" bestFit="1" customWidth="1"/>
    <col min="12052" max="12052" width="12.86328125" style="12" bestFit="1" customWidth="1"/>
    <col min="12053" max="12055" width="12.3984375" style="12" customWidth="1"/>
    <col min="12056" max="12056" width="23.46484375" style="12" bestFit="1" customWidth="1"/>
    <col min="12057" max="12057" width="12.86328125" style="12" bestFit="1" customWidth="1"/>
    <col min="12058" max="12060" width="12.3984375" style="12" customWidth="1"/>
    <col min="12061" max="12061" width="18.59765625" style="12" customWidth="1"/>
    <col min="12062" max="12065" width="12.3984375" style="12" customWidth="1"/>
    <col min="12066" max="12067" width="16.1328125" style="12" customWidth="1"/>
    <col min="12068" max="12069" width="12.3984375" style="12" customWidth="1"/>
    <col min="12070" max="12294" width="12.3984375" style="12"/>
    <col min="12295" max="12296" width="12.3984375" style="12" customWidth="1"/>
    <col min="12297" max="12297" width="23.3984375" style="12" bestFit="1" customWidth="1"/>
    <col min="12298" max="12298" width="12.86328125" style="12" bestFit="1" customWidth="1"/>
    <col min="12299" max="12301" width="12.3984375" style="12" customWidth="1"/>
    <col min="12302" max="12302" width="23.3984375" style="12" bestFit="1" customWidth="1"/>
    <col min="12303" max="12303" width="12.86328125" style="12" bestFit="1" customWidth="1"/>
    <col min="12304" max="12306" width="12.3984375" style="12" customWidth="1"/>
    <col min="12307" max="12307" width="23.46484375" style="12" bestFit="1" customWidth="1"/>
    <col min="12308" max="12308" width="12.86328125" style="12" bestFit="1" customWidth="1"/>
    <col min="12309" max="12311" width="12.3984375" style="12" customWidth="1"/>
    <col min="12312" max="12312" width="23.46484375" style="12" bestFit="1" customWidth="1"/>
    <col min="12313" max="12313" width="12.86328125" style="12" bestFit="1" customWidth="1"/>
    <col min="12314" max="12316" width="12.3984375" style="12" customWidth="1"/>
    <col min="12317" max="12317" width="18.59765625" style="12" customWidth="1"/>
    <col min="12318" max="12321" width="12.3984375" style="12" customWidth="1"/>
    <col min="12322" max="12323" width="16.1328125" style="12" customWidth="1"/>
    <col min="12324" max="12325" width="12.3984375" style="12" customWidth="1"/>
    <col min="12326" max="12550" width="12.3984375" style="12"/>
    <col min="12551" max="12552" width="12.3984375" style="12" customWidth="1"/>
    <col min="12553" max="12553" width="23.3984375" style="12" bestFit="1" customWidth="1"/>
    <col min="12554" max="12554" width="12.86328125" style="12" bestFit="1" customWidth="1"/>
    <col min="12555" max="12557" width="12.3984375" style="12" customWidth="1"/>
    <col min="12558" max="12558" width="23.3984375" style="12" bestFit="1" customWidth="1"/>
    <col min="12559" max="12559" width="12.86328125" style="12" bestFit="1" customWidth="1"/>
    <col min="12560" max="12562" width="12.3984375" style="12" customWidth="1"/>
    <col min="12563" max="12563" width="23.46484375" style="12" bestFit="1" customWidth="1"/>
    <col min="12564" max="12564" width="12.86328125" style="12" bestFit="1" customWidth="1"/>
    <col min="12565" max="12567" width="12.3984375" style="12" customWidth="1"/>
    <col min="12568" max="12568" width="23.46484375" style="12" bestFit="1" customWidth="1"/>
    <col min="12569" max="12569" width="12.86328125" style="12" bestFit="1" customWidth="1"/>
    <col min="12570" max="12572" width="12.3984375" style="12" customWidth="1"/>
    <col min="12573" max="12573" width="18.59765625" style="12" customWidth="1"/>
    <col min="12574" max="12577" width="12.3984375" style="12" customWidth="1"/>
    <col min="12578" max="12579" width="16.1328125" style="12" customWidth="1"/>
    <col min="12580" max="12581" width="12.3984375" style="12" customWidth="1"/>
    <col min="12582" max="12806" width="12.3984375" style="12"/>
    <col min="12807" max="12808" width="12.3984375" style="12" customWidth="1"/>
    <col min="12809" max="12809" width="23.3984375" style="12" bestFit="1" customWidth="1"/>
    <col min="12810" max="12810" width="12.86328125" style="12" bestFit="1" customWidth="1"/>
    <col min="12811" max="12813" width="12.3984375" style="12" customWidth="1"/>
    <col min="12814" max="12814" width="23.3984375" style="12" bestFit="1" customWidth="1"/>
    <col min="12815" max="12815" width="12.86328125" style="12" bestFit="1" customWidth="1"/>
    <col min="12816" max="12818" width="12.3984375" style="12" customWidth="1"/>
    <col min="12819" max="12819" width="23.46484375" style="12" bestFit="1" customWidth="1"/>
    <col min="12820" max="12820" width="12.86328125" style="12" bestFit="1" customWidth="1"/>
    <col min="12821" max="12823" width="12.3984375" style="12" customWidth="1"/>
    <col min="12824" max="12824" width="23.46484375" style="12" bestFit="1" customWidth="1"/>
    <col min="12825" max="12825" width="12.86328125" style="12" bestFit="1" customWidth="1"/>
    <col min="12826" max="12828" width="12.3984375" style="12" customWidth="1"/>
    <col min="12829" max="12829" width="18.59765625" style="12" customWidth="1"/>
    <col min="12830" max="12833" width="12.3984375" style="12" customWidth="1"/>
    <col min="12834" max="12835" width="16.1328125" style="12" customWidth="1"/>
    <col min="12836" max="12837" width="12.3984375" style="12" customWidth="1"/>
    <col min="12838" max="13062" width="12.3984375" style="12"/>
    <col min="13063" max="13064" width="12.3984375" style="12" customWidth="1"/>
    <col min="13065" max="13065" width="23.3984375" style="12" bestFit="1" customWidth="1"/>
    <col min="13066" max="13066" width="12.86328125" style="12" bestFit="1" customWidth="1"/>
    <col min="13067" max="13069" width="12.3984375" style="12" customWidth="1"/>
    <col min="13070" max="13070" width="23.3984375" style="12" bestFit="1" customWidth="1"/>
    <col min="13071" max="13071" width="12.86328125" style="12" bestFit="1" customWidth="1"/>
    <col min="13072" max="13074" width="12.3984375" style="12" customWidth="1"/>
    <col min="13075" max="13075" width="23.46484375" style="12" bestFit="1" customWidth="1"/>
    <col min="13076" max="13076" width="12.86328125" style="12" bestFit="1" customWidth="1"/>
    <col min="13077" max="13079" width="12.3984375" style="12" customWidth="1"/>
    <col min="13080" max="13080" width="23.46484375" style="12" bestFit="1" customWidth="1"/>
    <col min="13081" max="13081" width="12.86328125" style="12" bestFit="1" customWidth="1"/>
    <col min="13082" max="13084" width="12.3984375" style="12" customWidth="1"/>
    <col min="13085" max="13085" width="18.59765625" style="12" customWidth="1"/>
    <col min="13086" max="13089" width="12.3984375" style="12" customWidth="1"/>
    <col min="13090" max="13091" width="16.1328125" style="12" customWidth="1"/>
    <col min="13092" max="13093" width="12.3984375" style="12" customWidth="1"/>
    <col min="13094" max="13318" width="12.3984375" style="12"/>
    <col min="13319" max="13320" width="12.3984375" style="12" customWidth="1"/>
    <col min="13321" max="13321" width="23.3984375" style="12" bestFit="1" customWidth="1"/>
    <col min="13322" max="13322" width="12.86328125" style="12" bestFit="1" customWidth="1"/>
    <col min="13323" max="13325" width="12.3984375" style="12" customWidth="1"/>
    <col min="13326" max="13326" width="23.3984375" style="12" bestFit="1" customWidth="1"/>
    <col min="13327" max="13327" width="12.86328125" style="12" bestFit="1" customWidth="1"/>
    <col min="13328" max="13330" width="12.3984375" style="12" customWidth="1"/>
    <col min="13331" max="13331" width="23.46484375" style="12" bestFit="1" customWidth="1"/>
    <col min="13332" max="13332" width="12.86328125" style="12" bestFit="1" customWidth="1"/>
    <col min="13333" max="13335" width="12.3984375" style="12" customWidth="1"/>
    <col min="13336" max="13336" width="23.46484375" style="12" bestFit="1" customWidth="1"/>
    <col min="13337" max="13337" width="12.86328125" style="12" bestFit="1" customWidth="1"/>
    <col min="13338" max="13340" width="12.3984375" style="12" customWidth="1"/>
    <col min="13341" max="13341" width="18.59765625" style="12" customWidth="1"/>
    <col min="13342" max="13345" width="12.3984375" style="12" customWidth="1"/>
    <col min="13346" max="13347" width="16.1328125" style="12" customWidth="1"/>
    <col min="13348" max="13349" width="12.3984375" style="12" customWidth="1"/>
    <col min="13350" max="13574" width="12.3984375" style="12"/>
    <col min="13575" max="13576" width="12.3984375" style="12" customWidth="1"/>
    <col min="13577" max="13577" width="23.3984375" style="12" bestFit="1" customWidth="1"/>
    <col min="13578" max="13578" width="12.86328125" style="12" bestFit="1" customWidth="1"/>
    <col min="13579" max="13581" width="12.3984375" style="12" customWidth="1"/>
    <col min="13582" max="13582" width="23.3984375" style="12" bestFit="1" customWidth="1"/>
    <col min="13583" max="13583" width="12.86328125" style="12" bestFit="1" customWidth="1"/>
    <col min="13584" max="13586" width="12.3984375" style="12" customWidth="1"/>
    <col min="13587" max="13587" width="23.46484375" style="12" bestFit="1" customWidth="1"/>
    <col min="13588" max="13588" width="12.86328125" style="12" bestFit="1" customWidth="1"/>
    <col min="13589" max="13591" width="12.3984375" style="12" customWidth="1"/>
    <col min="13592" max="13592" width="23.46484375" style="12" bestFit="1" customWidth="1"/>
    <col min="13593" max="13593" width="12.86328125" style="12" bestFit="1" customWidth="1"/>
    <col min="13594" max="13596" width="12.3984375" style="12" customWidth="1"/>
    <col min="13597" max="13597" width="18.59765625" style="12" customWidth="1"/>
    <col min="13598" max="13601" width="12.3984375" style="12" customWidth="1"/>
    <col min="13602" max="13603" width="16.1328125" style="12" customWidth="1"/>
    <col min="13604" max="13605" width="12.3984375" style="12" customWidth="1"/>
    <col min="13606" max="13830" width="12.3984375" style="12"/>
    <col min="13831" max="13832" width="12.3984375" style="12" customWidth="1"/>
    <col min="13833" max="13833" width="23.3984375" style="12" bestFit="1" customWidth="1"/>
    <col min="13834" max="13834" width="12.86328125" style="12" bestFit="1" customWidth="1"/>
    <col min="13835" max="13837" width="12.3984375" style="12" customWidth="1"/>
    <col min="13838" max="13838" width="23.3984375" style="12" bestFit="1" customWidth="1"/>
    <col min="13839" max="13839" width="12.86328125" style="12" bestFit="1" customWidth="1"/>
    <col min="13840" max="13842" width="12.3984375" style="12" customWidth="1"/>
    <col min="13843" max="13843" width="23.46484375" style="12" bestFit="1" customWidth="1"/>
    <col min="13844" max="13844" width="12.86328125" style="12" bestFit="1" customWidth="1"/>
    <col min="13845" max="13847" width="12.3984375" style="12" customWidth="1"/>
    <col min="13848" max="13848" width="23.46484375" style="12" bestFit="1" customWidth="1"/>
    <col min="13849" max="13849" width="12.86328125" style="12" bestFit="1" customWidth="1"/>
    <col min="13850" max="13852" width="12.3984375" style="12" customWidth="1"/>
    <col min="13853" max="13853" width="18.59765625" style="12" customWidth="1"/>
    <col min="13854" max="13857" width="12.3984375" style="12" customWidth="1"/>
    <col min="13858" max="13859" width="16.1328125" style="12" customWidth="1"/>
    <col min="13860" max="13861" width="12.3984375" style="12" customWidth="1"/>
    <col min="13862" max="14086" width="12.3984375" style="12"/>
    <col min="14087" max="14088" width="12.3984375" style="12" customWidth="1"/>
    <col min="14089" max="14089" width="23.3984375" style="12" bestFit="1" customWidth="1"/>
    <col min="14090" max="14090" width="12.86328125" style="12" bestFit="1" customWidth="1"/>
    <col min="14091" max="14093" width="12.3984375" style="12" customWidth="1"/>
    <col min="14094" max="14094" width="23.3984375" style="12" bestFit="1" customWidth="1"/>
    <col min="14095" max="14095" width="12.86328125" style="12" bestFit="1" customWidth="1"/>
    <col min="14096" max="14098" width="12.3984375" style="12" customWidth="1"/>
    <col min="14099" max="14099" width="23.46484375" style="12" bestFit="1" customWidth="1"/>
    <col min="14100" max="14100" width="12.86328125" style="12" bestFit="1" customWidth="1"/>
    <col min="14101" max="14103" width="12.3984375" style="12" customWidth="1"/>
    <col min="14104" max="14104" width="23.46484375" style="12" bestFit="1" customWidth="1"/>
    <col min="14105" max="14105" width="12.86328125" style="12" bestFit="1" customWidth="1"/>
    <col min="14106" max="14108" width="12.3984375" style="12" customWidth="1"/>
    <col min="14109" max="14109" width="18.59765625" style="12" customWidth="1"/>
    <col min="14110" max="14113" width="12.3984375" style="12" customWidth="1"/>
    <col min="14114" max="14115" width="16.1328125" style="12" customWidth="1"/>
    <col min="14116" max="14117" width="12.3984375" style="12" customWidth="1"/>
    <col min="14118" max="14342" width="12.3984375" style="12"/>
    <col min="14343" max="14344" width="12.3984375" style="12" customWidth="1"/>
    <col min="14345" max="14345" width="23.3984375" style="12" bestFit="1" customWidth="1"/>
    <col min="14346" max="14346" width="12.86328125" style="12" bestFit="1" customWidth="1"/>
    <col min="14347" max="14349" width="12.3984375" style="12" customWidth="1"/>
    <col min="14350" max="14350" width="23.3984375" style="12" bestFit="1" customWidth="1"/>
    <col min="14351" max="14351" width="12.86328125" style="12" bestFit="1" customWidth="1"/>
    <col min="14352" max="14354" width="12.3984375" style="12" customWidth="1"/>
    <col min="14355" max="14355" width="23.46484375" style="12" bestFit="1" customWidth="1"/>
    <col min="14356" max="14356" width="12.86328125" style="12" bestFit="1" customWidth="1"/>
    <col min="14357" max="14359" width="12.3984375" style="12" customWidth="1"/>
    <col min="14360" max="14360" width="23.46484375" style="12" bestFit="1" customWidth="1"/>
    <col min="14361" max="14361" width="12.86328125" style="12" bestFit="1" customWidth="1"/>
    <col min="14362" max="14364" width="12.3984375" style="12" customWidth="1"/>
    <col min="14365" max="14365" width="18.59765625" style="12" customWidth="1"/>
    <col min="14366" max="14369" width="12.3984375" style="12" customWidth="1"/>
    <col min="14370" max="14371" width="16.1328125" style="12" customWidth="1"/>
    <col min="14372" max="14373" width="12.3984375" style="12" customWidth="1"/>
    <col min="14374" max="14598" width="12.3984375" style="12"/>
    <col min="14599" max="14600" width="12.3984375" style="12" customWidth="1"/>
    <col min="14601" max="14601" width="23.3984375" style="12" bestFit="1" customWidth="1"/>
    <col min="14602" max="14602" width="12.86328125" style="12" bestFit="1" customWidth="1"/>
    <col min="14603" max="14605" width="12.3984375" style="12" customWidth="1"/>
    <col min="14606" max="14606" width="23.3984375" style="12" bestFit="1" customWidth="1"/>
    <col min="14607" max="14607" width="12.86328125" style="12" bestFit="1" customWidth="1"/>
    <col min="14608" max="14610" width="12.3984375" style="12" customWidth="1"/>
    <col min="14611" max="14611" width="23.46484375" style="12" bestFit="1" customWidth="1"/>
    <col min="14612" max="14612" width="12.86328125" style="12" bestFit="1" customWidth="1"/>
    <col min="14613" max="14615" width="12.3984375" style="12" customWidth="1"/>
    <col min="14616" max="14616" width="23.46484375" style="12" bestFit="1" customWidth="1"/>
    <col min="14617" max="14617" width="12.86328125" style="12" bestFit="1" customWidth="1"/>
    <col min="14618" max="14620" width="12.3984375" style="12" customWidth="1"/>
    <col min="14621" max="14621" width="18.59765625" style="12" customWidth="1"/>
    <col min="14622" max="14625" width="12.3984375" style="12" customWidth="1"/>
    <col min="14626" max="14627" width="16.1328125" style="12" customWidth="1"/>
    <col min="14628" max="14629" width="12.3984375" style="12" customWidth="1"/>
    <col min="14630" max="14854" width="12.3984375" style="12"/>
    <col min="14855" max="14856" width="12.3984375" style="12" customWidth="1"/>
    <col min="14857" max="14857" width="23.3984375" style="12" bestFit="1" customWidth="1"/>
    <col min="14858" max="14858" width="12.86328125" style="12" bestFit="1" customWidth="1"/>
    <col min="14859" max="14861" width="12.3984375" style="12" customWidth="1"/>
    <col min="14862" max="14862" width="23.3984375" style="12" bestFit="1" customWidth="1"/>
    <col min="14863" max="14863" width="12.86328125" style="12" bestFit="1" customWidth="1"/>
    <col min="14864" max="14866" width="12.3984375" style="12" customWidth="1"/>
    <col min="14867" max="14867" width="23.46484375" style="12" bestFit="1" customWidth="1"/>
    <col min="14868" max="14868" width="12.86328125" style="12" bestFit="1" customWidth="1"/>
    <col min="14869" max="14871" width="12.3984375" style="12" customWidth="1"/>
    <col min="14872" max="14872" width="23.46484375" style="12" bestFit="1" customWidth="1"/>
    <col min="14873" max="14873" width="12.86328125" style="12" bestFit="1" customWidth="1"/>
    <col min="14874" max="14876" width="12.3984375" style="12" customWidth="1"/>
    <col min="14877" max="14877" width="18.59765625" style="12" customWidth="1"/>
    <col min="14878" max="14881" width="12.3984375" style="12" customWidth="1"/>
    <col min="14882" max="14883" width="16.1328125" style="12" customWidth="1"/>
    <col min="14884" max="14885" width="12.3984375" style="12" customWidth="1"/>
    <col min="14886" max="15110" width="12.3984375" style="12"/>
    <col min="15111" max="15112" width="12.3984375" style="12" customWidth="1"/>
    <col min="15113" max="15113" width="23.3984375" style="12" bestFit="1" customWidth="1"/>
    <col min="15114" max="15114" width="12.86328125" style="12" bestFit="1" customWidth="1"/>
    <col min="15115" max="15117" width="12.3984375" style="12" customWidth="1"/>
    <col min="15118" max="15118" width="23.3984375" style="12" bestFit="1" customWidth="1"/>
    <col min="15119" max="15119" width="12.86328125" style="12" bestFit="1" customWidth="1"/>
    <col min="15120" max="15122" width="12.3984375" style="12" customWidth="1"/>
    <col min="15123" max="15123" width="23.46484375" style="12" bestFit="1" customWidth="1"/>
    <col min="15124" max="15124" width="12.86328125" style="12" bestFit="1" customWidth="1"/>
    <col min="15125" max="15127" width="12.3984375" style="12" customWidth="1"/>
    <col min="15128" max="15128" width="23.46484375" style="12" bestFit="1" customWidth="1"/>
    <col min="15129" max="15129" width="12.86328125" style="12" bestFit="1" customWidth="1"/>
    <col min="15130" max="15132" width="12.3984375" style="12" customWidth="1"/>
    <col min="15133" max="15133" width="18.59765625" style="12" customWidth="1"/>
    <col min="15134" max="15137" width="12.3984375" style="12" customWidth="1"/>
    <col min="15138" max="15139" width="16.1328125" style="12" customWidth="1"/>
    <col min="15140" max="15141" width="12.3984375" style="12" customWidth="1"/>
    <col min="15142" max="15366" width="12.3984375" style="12"/>
    <col min="15367" max="15368" width="12.3984375" style="12" customWidth="1"/>
    <col min="15369" max="15369" width="23.3984375" style="12" bestFit="1" customWidth="1"/>
    <col min="15370" max="15370" width="12.86328125" style="12" bestFit="1" customWidth="1"/>
    <col min="15371" max="15373" width="12.3984375" style="12" customWidth="1"/>
    <col min="15374" max="15374" width="23.3984375" style="12" bestFit="1" customWidth="1"/>
    <col min="15375" max="15375" width="12.86328125" style="12" bestFit="1" customWidth="1"/>
    <col min="15376" max="15378" width="12.3984375" style="12" customWidth="1"/>
    <col min="15379" max="15379" width="23.46484375" style="12" bestFit="1" customWidth="1"/>
    <col min="15380" max="15380" width="12.86328125" style="12" bestFit="1" customWidth="1"/>
    <col min="15381" max="15383" width="12.3984375" style="12" customWidth="1"/>
    <col min="15384" max="15384" width="23.46484375" style="12" bestFit="1" customWidth="1"/>
    <col min="15385" max="15385" width="12.86328125" style="12" bestFit="1" customWidth="1"/>
    <col min="15386" max="15388" width="12.3984375" style="12" customWidth="1"/>
    <col min="15389" max="15389" width="18.59765625" style="12" customWidth="1"/>
    <col min="15390" max="15393" width="12.3984375" style="12" customWidth="1"/>
    <col min="15394" max="15395" width="16.1328125" style="12" customWidth="1"/>
    <col min="15396" max="15397" width="12.3984375" style="12" customWidth="1"/>
    <col min="15398" max="15622" width="12.3984375" style="12"/>
    <col min="15623" max="15624" width="12.3984375" style="12" customWidth="1"/>
    <col min="15625" max="15625" width="23.3984375" style="12" bestFit="1" customWidth="1"/>
    <col min="15626" max="15626" width="12.86328125" style="12" bestFit="1" customWidth="1"/>
    <col min="15627" max="15629" width="12.3984375" style="12" customWidth="1"/>
    <col min="15630" max="15630" width="23.3984375" style="12" bestFit="1" customWidth="1"/>
    <col min="15631" max="15631" width="12.86328125" style="12" bestFit="1" customWidth="1"/>
    <col min="15632" max="15634" width="12.3984375" style="12" customWidth="1"/>
    <col min="15635" max="15635" width="23.46484375" style="12" bestFit="1" customWidth="1"/>
    <col min="15636" max="15636" width="12.86328125" style="12" bestFit="1" customWidth="1"/>
    <col min="15637" max="15639" width="12.3984375" style="12" customWidth="1"/>
    <col min="15640" max="15640" width="23.46484375" style="12" bestFit="1" customWidth="1"/>
    <col min="15641" max="15641" width="12.86328125" style="12" bestFit="1" customWidth="1"/>
    <col min="15642" max="15644" width="12.3984375" style="12" customWidth="1"/>
    <col min="15645" max="15645" width="18.59765625" style="12" customWidth="1"/>
    <col min="15646" max="15649" width="12.3984375" style="12" customWidth="1"/>
    <col min="15650" max="15651" width="16.1328125" style="12" customWidth="1"/>
    <col min="15652" max="15653" width="12.3984375" style="12" customWidth="1"/>
    <col min="15654" max="15878" width="12.3984375" style="12"/>
    <col min="15879" max="15880" width="12.3984375" style="12" customWidth="1"/>
    <col min="15881" max="15881" width="23.3984375" style="12" bestFit="1" customWidth="1"/>
    <col min="15882" max="15882" width="12.86328125" style="12" bestFit="1" customWidth="1"/>
    <col min="15883" max="15885" width="12.3984375" style="12" customWidth="1"/>
    <col min="15886" max="15886" width="23.3984375" style="12" bestFit="1" customWidth="1"/>
    <col min="15887" max="15887" width="12.86328125" style="12" bestFit="1" customWidth="1"/>
    <col min="15888" max="15890" width="12.3984375" style="12" customWidth="1"/>
    <col min="15891" max="15891" width="23.46484375" style="12" bestFit="1" customWidth="1"/>
    <col min="15892" max="15892" width="12.86328125" style="12" bestFit="1" customWidth="1"/>
    <col min="15893" max="15895" width="12.3984375" style="12" customWidth="1"/>
    <col min="15896" max="15896" width="23.46484375" style="12" bestFit="1" customWidth="1"/>
    <col min="15897" max="15897" width="12.86328125" style="12" bestFit="1" customWidth="1"/>
    <col min="15898" max="15900" width="12.3984375" style="12" customWidth="1"/>
    <col min="15901" max="15901" width="18.59765625" style="12" customWidth="1"/>
    <col min="15902" max="15905" width="12.3984375" style="12" customWidth="1"/>
    <col min="15906" max="15907" width="16.1328125" style="12" customWidth="1"/>
    <col min="15908" max="15909" width="12.3984375" style="12" customWidth="1"/>
    <col min="15910" max="16134" width="12.3984375" style="12"/>
    <col min="16135" max="16136" width="12.3984375" style="12" customWidth="1"/>
    <col min="16137" max="16137" width="23.3984375" style="12" bestFit="1" customWidth="1"/>
    <col min="16138" max="16138" width="12.86328125" style="12" bestFit="1" customWidth="1"/>
    <col min="16139" max="16141" width="12.3984375" style="12" customWidth="1"/>
    <col min="16142" max="16142" width="23.3984375" style="12" bestFit="1" customWidth="1"/>
    <col min="16143" max="16143" width="12.86328125" style="12" bestFit="1" customWidth="1"/>
    <col min="16144" max="16146" width="12.3984375" style="12" customWidth="1"/>
    <col min="16147" max="16147" width="23.46484375" style="12" bestFit="1" customWidth="1"/>
    <col min="16148" max="16148" width="12.86328125" style="12" bestFit="1" customWidth="1"/>
    <col min="16149" max="16151" width="12.3984375" style="12" customWidth="1"/>
    <col min="16152" max="16152" width="23.46484375" style="12" bestFit="1" customWidth="1"/>
    <col min="16153" max="16153" width="12.86328125" style="12" bestFit="1" customWidth="1"/>
    <col min="16154" max="16156" width="12.3984375" style="12" customWidth="1"/>
    <col min="16157" max="16157" width="18.59765625" style="12" customWidth="1"/>
    <col min="16158" max="16161" width="12.3984375" style="12" customWidth="1"/>
    <col min="16162" max="16163" width="16.1328125" style="12" customWidth="1"/>
    <col min="16164" max="16165" width="12.3984375" style="12" customWidth="1"/>
    <col min="16166" max="16384" width="12.3984375" style="12"/>
  </cols>
  <sheetData>
    <row r="1" spans="1:37" ht="23.1" customHeight="1">
      <c r="A1" s="295" t="s">
        <v>43</v>
      </c>
      <c r="B1" s="295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W1" s="317"/>
      <c r="X1" s="317"/>
      <c r="Y1" s="317"/>
      <c r="Z1" s="317"/>
      <c r="AA1" s="317"/>
      <c r="AB1" s="317"/>
      <c r="AC1" s="317"/>
      <c r="AD1" s="317"/>
      <c r="AE1" s="317"/>
      <c r="AF1" s="317"/>
      <c r="AG1" s="317"/>
      <c r="AH1" s="317"/>
      <c r="AI1" s="317"/>
      <c r="AJ1" s="317"/>
      <c r="AK1" s="317"/>
    </row>
    <row r="2" spans="1:37" ht="23.1" customHeight="1">
      <c r="A2" s="313" t="s">
        <v>18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3"/>
      <c r="U2" s="313"/>
      <c r="V2" s="313"/>
      <c r="W2" s="313"/>
      <c r="X2" s="313"/>
      <c r="Y2" s="313"/>
      <c r="Z2" s="313"/>
      <c r="AA2" s="313"/>
      <c r="AB2" s="313"/>
      <c r="AC2" s="313"/>
      <c r="AD2" s="313"/>
      <c r="AE2" s="313"/>
      <c r="AF2" s="313"/>
      <c r="AG2" s="313"/>
      <c r="AH2" s="313"/>
      <c r="AI2" s="313"/>
      <c r="AJ2" s="313"/>
      <c r="AK2" s="313"/>
    </row>
    <row r="3" spans="1:37" ht="70.5" customHeight="1">
      <c r="A3" s="295" t="s">
        <v>44</v>
      </c>
      <c r="B3" s="295"/>
      <c r="C3" s="355" t="s">
        <v>147</v>
      </c>
      <c r="D3" s="345"/>
      <c r="E3" s="345"/>
      <c r="F3" s="345"/>
      <c r="G3" s="345"/>
      <c r="H3" s="345"/>
      <c r="I3" s="345"/>
      <c r="J3" s="345" t="s">
        <v>91</v>
      </c>
      <c r="K3" s="345"/>
      <c r="L3" s="345"/>
      <c r="M3" s="345"/>
      <c r="N3" s="345"/>
      <c r="O3" s="345"/>
      <c r="P3" s="345"/>
      <c r="Q3" s="345" t="s">
        <v>59</v>
      </c>
      <c r="R3" s="345"/>
      <c r="S3" s="345"/>
      <c r="T3" s="345"/>
      <c r="U3" s="345"/>
      <c r="V3" s="345"/>
      <c r="W3" s="345"/>
      <c r="X3" s="345" t="s">
        <v>60</v>
      </c>
      <c r="Y3" s="345"/>
      <c r="Z3" s="345"/>
      <c r="AA3" s="345"/>
      <c r="AB3" s="345"/>
      <c r="AC3" s="345"/>
      <c r="AD3" s="345"/>
      <c r="AE3" s="316" t="s">
        <v>20</v>
      </c>
      <c r="AF3" s="295"/>
      <c r="AG3" s="295"/>
      <c r="AH3" s="295"/>
      <c r="AI3" s="295"/>
      <c r="AJ3" s="295"/>
      <c r="AK3" s="295"/>
    </row>
    <row r="4" spans="1:37" ht="105.75" customHeight="1">
      <c r="A4" s="295" t="s">
        <v>21</v>
      </c>
      <c r="B4" s="295"/>
      <c r="C4" s="345"/>
      <c r="D4" s="345"/>
      <c r="E4" s="345"/>
      <c r="F4" s="345"/>
      <c r="G4" s="345"/>
      <c r="H4" s="345"/>
      <c r="I4" s="345"/>
      <c r="J4" s="345"/>
      <c r="K4" s="345"/>
      <c r="L4" s="345"/>
      <c r="M4" s="345"/>
      <c r="N4" s="345"/>
      <c r="O4" s="345"/>
      <c r="P4" s="345"/>
      <c r="Q4" s="345"/>
      <c r="R4" s="345"/>
      <c r="S4" s="345"/>
      <c r="T4" s="345"/>
      <c r="U4" s="345"/>
      <c r="V4" s="345"/>
      <c r="W4" s="345"/>
      <c r="X4" s="345"/>
      <c r="Y4" s="345"/>
      <c r="Z4" s="345"/>
      <c r="AA4" s="345"/>
      <c r="AB4" s="345"/>
      <c r="AC4" s="345"/>
      <c r="AD4" s="345"/>
      <c r="AE4" s="295"/>
      <c r="AF4" s="295"/>
      <c r="AG4" s="295"/>
      <c r="AH4" s="295"/>
      <c r="AI4" s="295"/>
      <c r="AJ4" s="295"/>
      <c r="AK4" s="295"/>
    </row>
    <row r="5" spans="1:37" s="13" customFormat="1" ht="23.1" customHeight="1">
      <c r="A5" s="306" t="s">
        <v>22</v>
      </c>
      <c r="B5" s="306"/>
      <c r="C5" s="128" t="s">
        <v>148</v>
      </c>
      <c r="D5" s="51"/>
      <c r="E5" s="51">
        <f>COUNTA(C10:C40)</f>
        <v>0</v>
      </c>
      <c r="F5" s="51"/>
      <c r="G5" s="68"/>
      <c r="H5" s="129"/>
      <c r="I5" s="141"/>
      <c r="J5" s="128"/>
      <c r="K5" s="51"/>
      <c r="L5" s="51">
        <f>COUNTA(J10:J40)</f>
        <v>0</v>
      </c>
      <c r="M5" s="51"/>
      <c r="N5" s="68"/>
      <c r="O5" s="129"/>
      <c r="P5" s="141"/>
      <c r="Q5" s="128"/>
      <c r="R5" s="51"/>
      <c r="S5" s="51">
        <f>COUNTA(Q10:Q40)</f>
        <v>0</v>
      </c>
      <c r="T5" s="51"/>
      <c r="U5" s="68"/>
      <c r="V5" s="129"/>
      <c r="W5" s="141"/>
      <c r="X5" s="128"/>
      <c r="Y5" s="51"/>
      <c r="Z5" s="51">
        <f>COUNTA(X10:X40)</f>
        <v>0</v>
      </c>
      <c r="AA5" s="51"/>
      <c r="AB5" s="68"/>
      <c r="AC5" s="129"/>
      <c r="AD5" s="141"/>
      <c r="AE5" s="289"/>
      <c r="AF5" s="289"/>
      <c r="AG5" s="289"/>
      <c r="AH5" s="289"/>
      <c r="AI5" s="289"/>
      <c r="AJ5" s="289"/>
      <c r="AK5" s="289"/>
    </row>
    <row r="6" spans="1:37" ht="23.1" customHeight="1">
      <c r="A6" s="292"/>
      <c r="B6" s="292"/>
      <c r="C6" s="52" t="s">
        <v>7</v>
      </c>
      <c r="D6" s="52" t="s">
        <v>54</v>
      </c>
      <c r="E6" s="53" t="s">
        <v>12</v>
      </c>
      <c r="F6" s="70" t="s">
        <v>10</v>
      </c>
      <c r="G6" s="71" t="s">
        <v>48</v>
      </c>
      <c r="H6" s="139" t="s">
        <v>49</v>
      </c>
      <c r="I6" s="150" t="s">
        <v>14</v>
      </c>
      <c r="J6" s="52" t="s">
        <v>23</v>
      </c>
      <c r="K6" s="52" t="s">
        <v>54</v>
      </c>
      <c r="L6" s="53" t="s">
        <v>12</v>
      </c>
      <c r="M6" s="70" t="s">
        <v>26</v>
      </c>
      <c r="N6" s="71" t="s">
        <v>48</v>
      </c>
      <c r="O6" s="139" t="s">
        <v>58</v>
      </c>
      <c r="P6" s="150" t="s">
        <v>50</v>
      </c>
      <c r="Q6" s="52" t="s">
        <v>23</v>
      </c>
      <c r="R6" s="52" t="s">
        <v>54</v>
      </c>
      <c r="S6" s="53" t="s">
        <v>12</v>
      </c>
      <c r="T6" s="70" t="s">
        <v>26</v>
      </c>
      <c r="U6" s="71" t="s">
        <v>48</v>
      </c>
      <c r="V6" s="139" t="s">
        <v>58</v>
      </c>
      <c r="W6" s="150" t="s">
        <v>50</v>
      </c>
      <c r="X6" s="52" t="s">
        <v>23</v>
      </c>
      <c r="Y6" s="52" t="s">
        <v>54</v>
      </c>
      <c r="Z6" s="53" t="s">
        <v>12</v>
      </c>
      <c r="AA6" s="70" t="s">
        <v>26</v>
      </c>
      <c r="AB6" s="71" t="s">
        <v>48</v>
      </c>
      <c r="AC6" s="139" t="s">
        <v>49</v>
      </c>
      <c r="AD6" s="150" t="s">
        <v>57</v>
      </c>
      <c r="AE6" s="54" t="s">
        <v>27</v>
      </c>
      <c r="AF6" s="54" t="s">
        <v>28</v>
      </c>
      <c r="AG6" s="55" t="s">
        <v>29</v>
      </c>
      <c r="AH6" s="70" t="s">
        <v>26</v>
      </c>
      <c r="AI6" s="71" t="s">
        <v>48</v>
      </c>
      <c r="AJ6" s="72" t="s">
        <v>49</v>
      </c>
      <c r="AK6" s="72" t="s">
        <v>50</v>
      </c>
    </row>
    <row r="7" spans="1:37" s="14" customFormat="1" ht="30" customHeight="1">
      <c r="A7" s="294" t="s">
        <v>30</v>
      </c>
      <c r="B7" s="294"/>
      <c r="C7" s="31"/>
      <c r="D7" s="31"/>
      <c r="E7" s="31"/>
      <c r="F7" s="31">
        <f>H7/I7</f>
        <v>754285.7142857142</v>
      </c>
      <c r="G7" s="56"/>
      <c r="H7" s="131">
        <f>700000+42000+50000</f>
        <v>792000</v>
      </c>
      <c r="I7" s="143">
        <v>1.05</v>
      </c>
      <c r="J7" s="31"/>
      <c r="K7" s="31"/>
      <c r="L7" s="31"/>
      <c r="M7" s="31"/>
      <c r="N7" s="56"/>
      <c r="O7" s="131"/>
      <c r="P7" s="143"/>
      <c r="Q7" s="31"/>
      <c r="R7" s="31"/>
      <c r="S7" s="31"/>
      <c r="T7" s="31"/>
      <c r="U7" s="56"/>
      <c r="V7" s="131"/>
      <c r="W7" s="143"/>
      <c r="X7" s="31"/>
      <c r="Y7" s="31"/>
      <c r="Z7" s="31"/>
      <c r="AA7" s="31"/>
      <c r="AB7" s="56"/>
      <c r="AC7" s="131"/>
      <c r="AD7" s="143"/>
      <c r="AE7" s="57"/>
      <c r="AF7" s="57"/>
      <c r="AG7" s="58"/>
      <c r="AH7" s="57">
        <f t="shared" ref="AH7:AH40" si="0">SUMIF($C$6:$AD$6,$AH$6,C7:AD7)</f>
        <v>754285.7142857142</v>
      </c>
      <c r="AI7" s="58"/>
      <c r="AJ7" s="57">
        <f t="shared" ref="AJ7:AJ40" si="1">SUMIF($C$6:$AD$6,$AJ$6,C7:AD7)</f>
        <v>792000</v>
      </c>
      <c r="AK7" s="73">
        <f t="shared" ref="AK7:AK41" si="2">AJ7/AH7</f>
        <v>1.05</v>
      </c>
    </row>
    <row r="8" spans="1:37" ht="17.25" hidden="1" customHeight="1">
      <c r="A8" s="298" t="s">
        <v>53</v>
      </c>
      <c r="B8" s="298"/>
      <c r="C8" s="35" t="e">
        <f>C7/F5*G5</f>
        <v>#DIV/0!</v>
      </c>
      <c r="D8" s="35"/>
      <c r="E8" s="35"/>
      <c r="F8" s="35" t="e">
        <f>F7/F5*G5</f>
        <v>#DIV/0!</v>
      </c>
      <c r="G8" s="60"/>
      <c r="H8" s="132" t="e">
        <f>H7/#REF!*#REF!</f>
        <v>#REF!</v>
      </c>
      <c r="I8" s="144" t="e">
        <f>H8/F8</f>
        <v>#REF!</v>
      </c>
      <c r="J8" s="35" t="e">
        <f>J7/M5*N5</f>
        <v>#DIV/0!</v>
      </c>
      <c r="K8" s="35"/>
      <c r="L8" s="35"/>
      <c r="M8" s="35" t="e">
        <f>M7/M5*N5</f>
        <v>#DIV/0!</v>
      </c>
      <c r="N8" s="60"/>
      <c r="O8" s="132" t="e">
        <f>O7/#REF!*#REF!</f>
        <v>#REF!</v>
      </c>
      <c r="P8" s="144" t="e">
        <f>O8/M8</f>
        <v>#REF!</v>
      </c>
      <c r="Q8" s="35" t="e">
        <f>Q7/T5*U5</f>
        <v>#DIV/0!</v>
      </c>
      <c r="R8" s="35"/>
      <c r="S8" s="35"/>
      <c r="T8" s="35" t="e">
        <f>T7/T5*U5</f>
        <v>#DIV/0!</v>
      </c>
      <c r="U8" s="60"/>
      <c r="V8" s="132" t="e">
        <f>V7/#REF!*#REF!</f>
        <v>#REF!</v>
      </c>
      <c r="W8" s="144" t="e">
        <f>V8/T8</f>
        <v>#REF!</v>
      </c>
      <c r="X8" s="35" t="e">
        <f>X7/AA5*AB5</f>
        <v>#DIV/0!</v>
      </c>
      <c r="Y8" s="35"/>
      <c r="Z8" s="35"/>
      <c r="AA8" s="35" t="e">
        <f>AA7/AA5*AB5</f>
        <v>#DIV/0!</v>
      </c>
      <c r="AB8" s="60"/>
      <c r="AC8" s="132" t="e">
        <f>AC7/#REF!*#REF!</f>
        <v>#REF!</v>
      </c>
      <c r="AD8" s="144" t="e">
        <f>AC8/AA8</f>
        <v>#REF!</v>
      </c>
      <c r="AE8" s="74"/>
      <c r="AF8" s="74">
        <f t="shared" ref="AF8:AF40" si="3">SUMIF($C$6:$AD$6,$AF$6,C8:AD8)</f>
        <v>0</v>
      </c>
      <c r="AG8" s="75" t="e">
        <f t="shared" ref="AG8:AG41" si="4">AF8/AE8</f>
        <v>#DIV/0!</v>
      </c>
      <c r="AH8" s="74" t="e">
        <f t="shared" si="0"/>
        <v>#DIV/0!</v>
      </c>
      <c r="AI8" s="75" t="e">
        <f t="shared" ref="AI8:AI41" si="5">AH8/AE8</f>
        <v>#DIV/0!</v>
      </c>
      <c r="AJ8" s="74" t="e">
        <f t="shared" si="1"/>
        <v>#REF!</v>
      </c>
      <c r="AK8" s="76" t="e">
        <f t="shared" si="2"/>
        <v>#REF!</v>
      </c>
    </row>
    <row r="9" spans="1:37" s="14" customFormat="1" ht="30" customHeight="1">
      <c r="A9" s="300" t="s">
        <v>32</v>
      </c>
      <c r="B9" s="300"/>
      <c r="C9" s="39">
        <f>SUM(C10:C40)</f>
        <v>0</v>
      </c>
      <c r="D9" s="39">
        <f>SUM(D10:D40)</f>
        <v>0</v>
      </c>
      <c r="E9" s="177" t="e">
        <f>D9/C9</f>
        <v>#DIV/0!</v>
      </c>
      <c r="F9" s="40">
        <f>SUM(F10:F40)</f>
        <v>0</v>
      </c>
      <c r="G9" s="41" t="e">
        <f>F9/C9</f>
        <v>#DIV/0!</v>
      </c>
      <c r="H9" s="133">
        <f>SUM(H10:H40)</f>
        <v>0</v>
      </c>
      <c r="I9" s="145" t="e">
        <f>H9/F9</f>
        <v>#DIV/0!</v>
      </c>
      <c r="J9" s="39">
        <f>SUM(J10:J40)</f>
        <v>0</v>
      </c>
      <c r="K9" s="39">
        <f>SUM(K10:K40)</f>
        <v>0</v>
      </c>
      <c r="L9" s="177" t="e">
        <f>K9/J9</f>
        <v>#DIV/0!</v>
      </c>
      <c r="M9" s="40">
        <f>SUM(M10:M40)</f>
        <v>0</v>
      </c>
      <c r="N9" s="41" t="e">
        <f>M9/J9</f>
        <v>#DIV/0!</v>
      </c>
      <c r="O9" s="133">
        <f>SUM(O10:O40)</f>
        <v>0</v>
      </c>
      <c r="P9" s="145" t="e">
        <f>O9/M9</f>
        <v>#DIV/0!</v>
      </c>
      <c r="Q9" s="39">
        <f>SUM(Q10:Q40)</f>
        <v>0</v>
      </c>
      <c r="R9" s="39">
        <f>SUM(R10:R40)</f>
        <v>0</v>
      </c>
      <c r="S9" s="177" t="e">
        <f>R9/Q9</f>
        <v>#DIV/0!</v>
      </c>
      <c r="T9" s="40">
        <f>SUM(T10:T40)</f>
        <v>0</v>
      </c>
      <c r="U9" s="41" t="e">
        <f>T9/Q9</f>
        <v>#DIV/0!</v>
      </c>
      <c r="V9" s="133">
        <f>SUM(V10:V40)</f>
        <v>0</v>
      </c>
      <c r="W9" s="145" t="e">
        <f>V9/T9</f>
        <v>#DIV/0!</v>
      </c>
      <c r="X9" s="39">
        <f>SUM(X10:X40)</f>
        <v>0</v>
      </c>
      <c r="Y9" s="39">
        <f>SUM(Y10:Y40)</f>
        <v>0</v>
      </c>
      <c r="Z9" s="177" t="e">
        <f>Y9/X9</f>
        <v>#DIV/0!</v>
      </c>
      <c r="AA9" s="40">
        <f>SUM(AA10:AA40)</f>
        <v>0</v>
      </c>
      <c r="AB9" s="41" t="e">
        <f>AA9/X9</f>
        <v>#DIV/0!</v>
      </c>
      <c r="AC9" s="133">
        <f>SUM(AC10:AC40)</f>
        <v>0</v>
      </c>
      <c r="AD9" s="145" t="e">
        <f>AC9/X9*1000</f>
        <v>#DIV/0!</v>
      </c>
      <c r="AE9" s="59">
        <f t="shared" ref="AE9:AE40" si="6">SUMIF($C$6:$AD$6,$AE$6,C9:AD9)</f>
        <v>0</v>
      </c>
      <c r="AF9" s="59">
        <f t="shared" si="3"/>
        <v>0</v>
      </c>
      <c r="AG9" s="65" t="e">
        <f>AF9/AE9</f>
        <v>#DIV/0!</v>
      </c>
      <c r="AH9" s="59">
        <f t="shared" si="0"/>
        <v>0</v>
      </c>
      <c r="AI9" s="65" t="e">
        <f t="shared" si="5"/>
        <v>#DIV/0!</v>
      </c>
      <c r="AJ9" s="59">
        <f t="shared" si="1"/>
        <v>0</v>
      </c>
      <c r="AK9" s="77" t="e">
        <f t="shared" si="2"/>
        <v>#DIV/0!</v>
      </c>
    </row>
    <row r="10" spans="1:37" ht="15.75">
      <c r="A10" s="231">
        <v>44027</v>
      </c>
      <c r="B10" s="44" t="s">
        <v>146</v>
      </c>
      <c r="C10" s="248"/>
      <c r="D10" s="248"/>
      <c r="E10" s="251" t="e">
        <f>D10/C10</f>
        <v>#DIV/0!</v>
      </c>
      <c r="F10" s="248"/>
      <c r="G10" s="250" t="e">
        <f>F10/C10</f>
        <v>#DIV/0!</v>
      </c>
      <c r="H10" s="134"/>
      <c r="I10" s="144" t="e">
        <f>H10/F10</f>
        <v>#DIV/0!</v>
      </c>
      <c r="J10" s="35"/>
      <c r="K10" s="35"/>
      <c r="L10" s="179" t="e">
        <f>K10/J10</f>
        <v>#DIV/0!</v>
      </c>
      <c r="M10" s="35"/>
      <c r="N10" s="60" t="e">
        <f>M10/J10</f>
        <v>#DIV/0!</v>
      </c>
      <c r="O10" s="134"/>
      <c r="P10" s="144" t="e">
        <f>O10/M10</f>
        <v>#DIV/0!</v>
      </c>
      <c r="Q10" s="35"/>
      <c r="R10" s="35"/>
      <c r="S10" s="179" t="e">
        <f>R10/Q10</f>
        <v>#DIV/0!</v>
      </c>
      <c r="T10" s="35"/>
      <c r="U10" s="60" t="e">
        <f>T10/Q10</f>
        <v>#DIV/0!</v>
      </c>
      <c r="V10" s="134"/>
      <c r="W10" s="144" t="e">
        <f>V10/T10</f>
        <v>#DIV/0!</v>
      </c>
      <c r="X10" s="35"/>
      <c r="Y10" s="35"/>
      <c r="Z10" s="179" t="e">
        <f>Y10/X10</f>
        <v>#DIV/0!</v>
      </c>
      <c r="AA10" s="35"/>
      <c r="AB10" s="60" t="e">
        <f>AA10/X10</f>
        <v>#DIV/0!</v>
      </c>
      <c r="AC10" s="134"/>
      <c r="AD10" s="144" t="e">
        <f>AC10/AA10</f>
        <v>#DIV/0!</v>
      </c>
      <c r="AE10" s="61">
        <f t="shared" si="6"/>
        <v>0</v>
      </c>
      <c r="AF10" s="62">
        <f t="shared" si="3"/>
        <v>0</v>
      </c>
      <c r="AG10" s="63" t="e">
        <f>AF10/AE10</f>
        <v>#DIV/0!</v>
      </c>
      <c r="AH10" s="62">
        <f t="shared" si="0"/>
        <v>0</v>
      </c>
      <c r="AI10" s="63" t="e">
        <f t="shared" si="5"/>
        <v>#DIV/0!</v>
      </c>
      <c r="AJ10" s="64">
        <f t="shared" si="1"/>
        <v>0</v>
      </c>
      <c r="AK10" s="159" t="e">
        <f t="shared" si="2"/>
        <v>#DIV/0!</v>
      </c>
    </row>
    <row r="11" spans="1:37" ht="15.75">
      <c r="A11" s="253">
        <v>44028</v>
      </c>
      <c r="B11" s="44" t="s">
        <v>33</v>
      </c>
      <c r="C11" s="248"/>
      <c r="D11" s="248"/>
      <c r="E11" s="251" t="e">
        <f t="shared" ref="E11:E40" si="7">D11/C11</f>
        <v>#DIV/0!</v>
      </c>
      <c r="F11" s="248"/>
      <c r="G11" s="250" t="e">
        <f t="shared" ref="G11:G40" si="8">F11/C11</f>
        <v>#DIV/0!</v>
      </c>
      <c r="H11" s="134"/>
      <c r="I11" s="144" t="e">
        <f t="shared" ref="I11:I39" si="9">H11/F11</f>
        <v>#DIV/0!</v>
      </c>
      <c r="J11" s="35"/>
      <c r="K11" s="35"/>
      <c r="L11" s="179" t="e">
        <f t="shared" ref="L11:L40" si="10">K11/J11</f>
        <v>#DIV/0!</v>
      </c>
      <c r="M11" s="35"/>
      <c r="N11" s="60" t="e">
        <f t="shared" ref="N11:N40" si="11">M11/J11</f>
        <v>#DIV/0!</v>
      </c>
      <c r="O11" s="134"/>
      <c r="P11" s="144" t="e">
        <f t="shared" ref="P11:P39" si="12">O11/M11</f>
        <v>#DIV/0!</v>
      </c>
      <c r="Q11" s="35"/>
      <c r="R11" s="35"/>
      <c r="S11" s="179" t="e">
        <f t="shared" ref="S11:S40" si="13">R11/Q11</f>
        <v>#DIV/0!</v>
      </c>
      <c r="T11" s="35"/>
      <c r="U11" s="60" t="e">
        <f t="shared" ref="U11:U40" si="14">T11/Q11</f>
        <v>#DIV/0!</v>
      </c>
      <c r="V11" s="134"/>
      <c r="W11" s="144" t="e">
        <f t="shared" ref="W11:W39" si="15">V11/T11</f>
        <v>#DIV/0!</v>
      </c>
      <c r="X11" s="35"/>
      <c r="Y11" s="35"/>
      <c r="Z11" s="179" t="e">
        <f t="shared" ref="Z11:Z40" si="16">Y11/X11</f>
        <v>#DIV/0!</v>
      </c>
      <c r="AA11" s="35"/>
      <c r="AB11" s="60" t="e">
        <f t="shared" ref="AB11:AB40" si="17">AA11/X11</f>
        <v>#DIV/0!</v>
      </c>
      <c r="AC11" s="134"/>
      <c r="AD11" s="144" t="e">
        <f t="shared" ref="AD11:AD39" si="18">AC11/AA11</f>
        <v>#DIV/0!</v>
      </c>
      <c r="AE11" s="61">
        <f t="shared" si="6"/>
        <v>0</v>
      </c>
      <c r="AF11" s="62">
        <f t="shared" si="3"/>
        <v>0</v>
      </c>
      <c r="AG11" s="63" t="e">
        <f t="shared" si="4"/>
        <v>#DIV/0!</v>
      </c>
      <c r="AH11" s="62">
        <f t="shared" si="0"/>
        <v>0</v>
      </c>
      <c r="AI11" s="63" t="e">
        <f t="shared" si="5"/>
        <v>#DIV/0!</v>
      </c>
      <c r="AJ11" s="64">
        <f t="shared" si="1"/>
        <v>0</v>
      </c>
      <c r="AK11" s="159" t="e">
        <f t="shared" si="2"/>
        <v>#DIV/0!</v>
      </c>
    </row>
    <row r="12" spans="1:37" ht="15.75">
      <c r="A12" s="253">
        <v>44029</v>
      </c>
      <c r="B12" s="44" t="s">
        <v>34</v>
      </c>
      <c r="C12" s="248"/>
      <c r="D12" s="248"/>
      <c r="E12" s="251" t="e">
        <f t="shared" si="7"/>
        <v>#DIV/0!</v>
      </c>
      <c r="F12" s="248"/>
      <c r="G12" s="250" t="e">
        <f t="shared" si="8"/>
        <v>#DIV/0!</v>
      </c>
      <c r="H12" s="134"/>
      <c r="I12" s="144" t="e">
        <f t="shared" si="9"/>
        <v>#DIV/0!</v>
      </c>
      <c r="J12" s="35"/>
      <c r="K12" s="35"/>
      <c r="L12" s="179" t="e">
        <f t="shared" si="10"/>
        <v>#DIV/0!</v>
      </c>
      <c r="M12" s="35"/>
      <c r="N12" s="60" t="e">
        <f t="shared" si="11"/>
        <v>#DIV/0!</v>
      </c>
      <c r="O12" s="134"/>
      <c r="P12" s="144" t="e">
        <f t="shared" si="12"/>
        <v>#DIV/0!</v>
      </c>
      <c r="Q12" s="35"/>
      <c r="R12" s="35"/>
      <c r="S12" s="179" t="e">
        <f t="shared" si="13"/>
        <v>#DIV/0!</v>
      </c>
      <c r="T12" s="35"/>
      <c r="U12" s="60" t="e">
        <f t="shared" si="14"/>
        <v>#DIV/0!</v>
      </c>
      <c r="V12" s="134"/>
      <c r="W12" s="144" t="e">
        <f t="shared" si="15"/>
        <v>#DIV/0!</v>
      </c>
      <c r="X12" s="35"/>
      <c r="Y12" s="35"/>
      <c r="Z12" s="179" t="e">
        <f t="shared" si="16"/>
        <v>#DIV/0!</v>
      </c>
      <c r="AA12" s="35"/>
      <c r="AB12" s="60" t="e">
        <f t="shared" si="17"/>
        <v>#DIV/0!</v>
      </c>
      <c r="AC12" s="134"/>
      <c r="AD12" s="144" t="e">
        <f t="shared" si="18"/>
        <v>#DIV/0!</v>
      </c>
      <c r="AE12" s="61">
        <f t="shared" si="6"/>
        <v>0</v>
      </c>
      <c r="AF12" s="62">
        <f t="shared" si="3"/>
        <v>0</v>
      </c>
      <c r="AG12" s="63" t="e">
        <f t="shared" si="4"/>
        <v>#DIV/0!</v>
      </c>
      <c r="AH12" s="62">
        <f t="shared" si="0"/>
        <v>0</v>
      </c>
      <c r="AI12" s="63" t="e">
        <f t="shared" si="5"/>
        <v>#DIV/0!</v>
      </c>
      <c r="AJ12" s="64">
        <f t="shared" si="1"/>
        <v>0</v>
      </c>
      <c r="AK12" s="159" t="e">
        <f t="shared" si="2"/>
        <v>#DIV/0!</v>
      </c>
    </row>
    <row r="13" spans="1:37" ht="15.75">
      <c r="A13" s="253">
        <v>44030</v>
      </c>
      <c r="B13" s="44" t="s">
        <v>35</v>
      </c>
      <c r="C13" s="248"/>
      <c r="D13" s="248"/>
      <c r="E13" s="251" t="e">
        <f t="shared" si="7"/>
        <v>#DIV/0!</v>
      </c>
      <c r="F13" s="248"/>
      <c r="G13" s="250" t="e">
        <f t="shared" si="8"/>
        <v>#DIV/0!</v>
      </c>
      <c r="H13" s="134"/>
      <c r="I13" s="144" t="e">
        <f t="shared" si="9"/>
        <v>#DIV/0!</v>
      </c>
      <c r="J13" s="35"/>
      <c r="K13" s="35"/>
      <c r="L13" s="179" t="e">
        <f t="shared" si="10"/>
        <v>#DIV/0!</v>
      </c>
      <c r="M13" s="35"/>
      <c r="N13" s="60" t="e">
        <f t="shared" si="11"/>
        <v>#DIV/0!</v>
      </c>
      <c r="O13" s="134"/>
      <c r="P13" s="144" t="e">
        <f t="shared" si="12"/>
        <v>#DIV/0!</v>
      </c>
      <c r="Q13" s="35"/>
      <c r="R13" s="35"/>
      <c r="S13" s="179" t="e">
        <f t="shared" si="13"/>
        <v>#DIV/0!</v>
      </c>
      <c r="T13" s="35"/>
      <c r="U13" s="60" t="e">
        <f t="shared" si="14"/>
        <v>#DIV/0!</v>
      </c>
      <c r="V13" s="134"/>
      <c r="W13" s="144" t="e">
        <f t="shared" si="15"/>
        <v>#DIV/0!</v>
      </c>
      <c r="X13" s="35"/>
      <c r="Y13" s="35"/>
      <c r="Z13" s="179" t="e">
        <f t="shared" si="16"/>
        <v>#DIV/0!</v>
      </c>
      <c r="AA13" s="35"/>
      <c r="AB13" s="60" t="e">
        <f t="shared" si="17"/>
        <v>#DIV/0!</v>
      </c>
      <c r="AC13" s="134"/>
      <c r="AD13" s="144" t="e">
        <f t="shared" si="18"/>
        <v>#DIV/0!</v>
      </c>
      <c r="AE13" s="61">
        <f t="shared" si="6"/>
        <v>0</v>
      </c>
      <c r="AF13" s="62">
        <f t="shared" si="3"/>
        <v>0</v>
      </c>
      <c r="AG13" s="63" t="e">
        <f t="shared" si="4"/>
        <v>#DIV/0!</v>
      </c>
      <c r="AH13" s="62">
        <f t="shared" si="0"/>
        <v>0</v>
      </c>
      <c r="AI13" s="63" t="e">
        <f t="shared" si="5"/>
        <v>#DIV/0!</v>
      </c>
      <c r="AJ13" s="64">
        <f t="shared" si="1"/>
        <v>0</v>
      </c>
      <c r="AK13" s="159" t="e">
        <f t="shared" si="2"/>
        <v>#DIV/0!</v>
      </c>
    </row>
    <row r="14" spans="1:37" ht="15.75">
      <c r="A14" s="253">
        <v>44031</v>
      </c>
      <c r="B14" s="44" t="s">
        <v>36</v>
      </c>
      <c r="C14" s="248"/>
      <c r="D14" s="248"/>
      <c r="E14" s="251" t="e">
        <f t="shared" si="7"/>
        <v>#DIV/0!</v>
      </c>
      <c r="F14" s="248"/>
      <c r="G14" s="250" t="e">
        <f t="shared" si="8"/>
        <v>#DIV/0!</v>
      </c>
      <c r="H14" s="134"/>
      <c r="I14" s="144" t="e">
        <f t="shared" si="9"/>
        <v>#DIV/0!</v>
      </c>
      <c r="J14" s="35"/>
      <c r="K14" s="35"/>
      <c r="L14" s="179" t="e">
        <f t="shared" si="10"/>
        <v>#DIV/0!</v>
      </c>
      <c r="M14" s="35"/>
      <c r="N14" s="60" t="e">
        <f t="shared" si="11"/>
        <v>#DIV/0!</v>
      </c>
      <c r="O14" s="134"/>
      <c r="P14" s="144" t="e">
        <f t="shared" si="12"/>
        <v>#DIV/0!</v>
      </c>
      <c r="Q14" s="35"/>
      <c r="R14" s="35"/>
      <c r="S14" s="179" t="e">
        <f t="shared" si="13"/>
        <v>#DIV/0!</v>
      </c>
      <c r="T14" s="35"/>
      <c r="U14" s="60" t="e">
        <f t="shared" si="14"/>
        <v>#DIV/0!</v>
      </c>
      <c r="V14" s="134"/>
      <c r="W14" s="144" t="e">
        <f t="shared" si="15"/>
        <v>#DIV/0!</v>
      </c>
      <c r="X14" s="35"/>
      <c r="Y14" s="35"/>
      <c r="Z14" s="179" t="e">
        <f t="shared" si="16"/>
        <v>#DIV/0!</v>
      </c>
      <c r="AA14" s="35"/>
      <c r="AB14" s="60" t="e">
        <f t="shared" si="17"/>
        <v>#DIV/0!</v>
      </c>
      <c r="AC14" s="134"/>
      <c r="AD14" s="144" t="e">
        <f t="shared" si="18"/>
        <v>#DIV/0!</v>
      </c>
      <c r="AE14" s="61">
        <f t="shared" si="6"/>
        <v>0</v>
      </c>
      <c r="AF14" s="62">
        <f t="shared" si="3"/>
        <v>0</v>
      </c>
      <c r="AG14" s="63" t="e">
        <f t="shared" si="4"/>
        <v>#DIV/0!</v>
      </c>
      <c r="AH14" s="62">
        <f t="shared" si="0"/>
        <v>0</v>
      </c>
      <c r="AI14" s="63" t="e">
        <f t="shared" si="5"/>
        <v>#DIV/0!</v>
      </c>
      <c r="AJ14" s="64">
        <f t="shared" si="1"/>
        <v>0</v>
      </c>
      <c r="AK14" s="159" t="e">
        <f t="shared" si="2"/>
        <v>#DIV/0!</v>
      </c>
    </row>
    <row r="15" spans="1:37" ht="15.75">
      <c r="A15" s="253">
        <v>44032</v>
      </c>
      <c r="B15" s="44" t="s">
        <v>37</v>
      </c>
      <c r="C15" s="248"/>
      <c r="D15" s="248"/>
      <c r="E15" s="251" t="e">
        <f t="shared" si="7"/>
        <v>#DIV/0!</v>
      </c>
      <c r="F15" s="248"/>
      <c r="G15" s="250" t="e">
        <f t="shared" si="8"/>
        <v>#DIV/0!</v>
      </c>
      <c r="H15" s="134"/>
      <c r="I15" s="144" t="e">
        <f t="shared" si="9"/>
        <v>#DIV/0!</v>
      </c>
      <c r="J15" s="35"/>
      <c r="K15" s="35"/>
      <c r="L15" s="179" t="e">
        <f t="shared" si="10"/>
        <v>#DIV/0!</v>
      </c>
      <c r="M15" s="35"/>
      <c r="N15" s="60" t="e">
        <f t="shared" si="11"/>
        <v>#DIV/0!</v>
      </c>
      <c r="O15" s="134"/>
      <c r="P15" s="144" t="e">
        <f t="shared" si="12"/>
        <v>#DIV/0!</v>
      </c>
      <c r="Q15" s="35"/>
      <c r="R15" s="35"/>
      <c r="S15" s="179" t="e">
        <f t="shared" si="13"/>
        <v>#DIV/0!</v>
      </c>
      <c r="T15" s="35"/>
      <c r="U15" s="60" t="e">
        <f t="shared" si="14"/>
        <v>#DIV/0!</v>
      </c>
      <c r="V15" s="134"/>
      <c r="W15" s="144" t="e">
        <f t="shared" si="15"/>
        <v>#DIV/0!</v>
      </c>
      <c r="X15" s="35"/>
      <c r="Y15" s="35"/>
      <c r="Z15" s="179" t="e">
        <f t="shared" si="16"/>
        <v>#DIV/0!</v>
      </c>
      <c r="AA15" s="35"/>
      <c r="AB15" s="60" t="e">
        <f t="shared" si="17"/>
        <v>#DIV/0!</v>
      </c>
      <c r="AC15" s="134"/>
      <c r="AD15" s="144" t="e">
        <f t="shared" si="18"/>
        <v>#DIV/0!</v>
      </c>
      <c r="AE15" s="61">
        <f t="shared" si="6"/>
        <v>0</v>
      </c>
      <c r="AF15" s="62">
        <f t="shared" si="3"/>
        <v>0</v>
      </c>
      <c r="AG15" s="63" t="e">
        <f t="shared" si="4"/>
        <v>#DIV/0!</v>
      </c>
      <c r="AH15" s="62">
        <f t="shared" si="0"/>
        <v>0</v>
      </c>
      <c r="AI15" s="63" t="e">
        <f t="shared" si="5"/>
        <v>#DIV/0!</v>
      </c>
      <c r="AJ15" s="64">
        <f t="shared" si="1"/>
        <v>0</v>
      </c>
      <c r="AK15" s="159" t="e">
        <f t="shared" si="2"/>
        <v>#DIV/0!</v>
      </c>
    </row>
    <row r="16" spans="1:37" ht="15.75">
      <c r="A16" s="253">
        <v>44033</v>
      </c>
      <c r="B16" s="44" t="s">
        <v>38</v>
      </c>
      <c r="C16" s="248"/>
      <c r="D16" s="248"/>
      <c r="E16" s="251" t="e">
        <f t="shared" si="7"/>
        <v>#DIV/0!</v>
      </c>
      <c r="F16" s="248"/>
      <c r="G16" s="250" t="e">
        <f t="shared" si="8"/>
        <v>#DIV/0!</v>
      </c>
      <c r="H16" s="134"/>
      <c r="I16" s="144" t="e">
        <f t="shared" si="9"/>
        <v>#DIV/0!</v>
      </c>
      <c r="J16" s="35"/>
      <c r="K16" s="35"/>
      <c r="L16" s="179" t="e">
        <f t="shared" si="10"/>
        <v>#DIV/0!</v>
      </c>
      <c r="M16" s="35"/>
      <c r="N16" s="60" t="e">
        <f t="shared" si="11"/>
        <v>#DIV/0!</v>
      </c>
      <c r="O16" s="134"/>
      <c r="P16" s="144" t="e">
        <f t="shared" si="12"/>
        <v>#DIV/0!</v>
      </c>
      <c r="Q16" s="35"/>
      <c r="R16" s="35"/>
      <c r="S16" s="179" t="e">
        <f t="shared" si="13"/>
        <v>#DIV/0!</v>
      </c>
      <c r="T16" s="35"/>
      <c r="U16" s="60" t="e">
        <f t="shared" si="14"/>
        <v>#DIV/0!</v>
      </c>
      <c r="V16" s="134"/>
      <c r="W16" s="144" t="e">
        <f t="shared" si="15"/>
        <v>#DIV/0!</v>
      </c>
      <c r="X16" s="35"/>
      <c r="Y16" s="35"/>
      <c r="Z16" s="179" t="e">
        <f t="shared" si="16"/>
        <v>#DIV/0!</v>
      </c>
      <c r="AA16" s="35"/>
      <c r="AB16" s="60" t="e">
        <f t="shared" si="17"/>
        <v>#DIV/0!</v>
      </c>
      <c r="AC16" s="134"/>
      <c r="AD16" s="144" t="e">
        <f t="shared" si="18"/>
        <v>#DIV/0!</v>
      </c>
      <c r="AE16" s="61">
        <f t="shared" si="6"/>
        <v>0</v>
      </c>
      <c r="AF16" s="62">
        <f t="shared" si="3"/>
        <v>0</v>
      </c>
      <c r="AG16" s="63" t="e">
        <f t="shared" si="4"/>
        <v>#DIV/0!</v>
      </c>
      <c r="AH16" s="62">
        <f t="shared" si="0"/>
        <v>0</v>
      </c>
      <c r="AI16" s="63" t="e">
        <f t="shared" si="5"/>
        <v>#DIV/0!</v>
      </c>
      <c r="AJ16" s="64">
        <f t="shared" si="1"/>
        <v>0</v>
      </c>
      <c r="AK16" s="159" t="e">
        <f t="shared" si="2"/>
        <v>#DIV/0!</v>
      </c>
    </row>
    <row r="17" spans="1:37" ht="15.75">
      <c r="A17" s="253">
        <v>44034</v>
      </c>
      <c r="B17" s="44" t="s">
        <v>39</v>
      </c>
      <c r="C17" s="248"/>
      <c r="D17" s="248"/>
      <c r="E17" s="251" t="e">
        <f t="shared" si="7"/>
        <v>#DIV/0!</v>
      </c>
      <c r="F17" s="248"/>
      <c r="G17" s="250" t="e">
        <f t="shared" si="8"/>
        <v>#DIV/0!</v>
      </c>
      <c r="H17" s="134"/>
      <c r="I17" s="144" t="e">
        <f t="shared" si="9"/>
        <v>#DIV/0!</v>
      </c>
      <c r="J17" s="35"/>
      <c r="K17" s="35"/>
      <c r="L17" s="179" t="e">
        <f t="shared" si="10"/>
        <v>#DIV/0!</v>
      </c>
      <c r="M17" s="35"/>
      <c r="N17" s="60" t="e">
        <f t="shared" si="11"/>
        <v>#DIV/0!</v>
      </c>
      <c r="O17" s="134"/>
      <c r="P17" s="144" t="e">
        <f t="shared" si="12"/>
        <v>#DIV/0!</v>
      </c>
      <c r="Q17" s="35"/>
      <c r="R17" s="35"/>
      <c r="S17" s="179" t="e">
        <f t="shared" si="13"/>
        <v>#DIV/0!</v>
      </c>
      <c r="T17" s="35"/>
      <c r="U17" s="60" t="e">
        <f t="shared" si="14"/>
        <v>#DIV/0!</v>
      </c>
      <c r="V17" s="134"/>
      <c r="W17" s="144" t="e">
        <f t="shared" si="15"/>
        <v>#DIV/0!</v>
      </c>
      <c r="X17" s="35"/>
      <c r="Y17" s="35"/>
      <c r="Z17" s="179" t="e">
        <f t="shared" si="16"/>
        <v>#DIV/0!</v>
      </c>
      <c r="AA17" s="35"/>
      <c r="AB17" s="60" t="e">
        <f t="shared" si="17"/>
        <v>#DIV/0!</v>
      </c>
      <c r="AC17" s="134"/>
      <c r="AD17" s="144" t="e">
        <f t="shared" si="18"/>
        <v>#DIV/0!</v>
      </c>
      <c r="AE17" s="61">
        <f t="shared" si="6"/>
        <v>0</v>
      </c>
      <c r="AF17" s="62">
        <f t="shared" si="3"/>
        <v>0</v>
      </c>
      <c r="AG17" s="63" t="e">
        <f t="shared" si="4"/>
        <v>#DIV/0!</v>
      </c>
      <c r="AH17" s="62">
        <f t="shared" si="0"/>
        <v>0</v>
      </c>
      <c r="AI17" s="63" t="e">
        <f t="shared" si="5"/>
        <v>#DIV/0!</v>
      </c>
      <c r="AJ17" s="64">
        <f t="shared" si="1"/>
        <v>0</v>
      </c>
      <c r="AK17" s="159" t="e">
        <f t="shared" si="2"/>
        <v>#DIV/0!</v>
      </c>
    </row>
    <row r="18" spans="1:37" ht="15.75">
      <c r="A18" s="253">
        <v>44035</v>
      </c>
      <c r="B18" s="44" t="s">
        <v>33</v>
      </c>
      <c r="C18" s="248"/>
      <c r="D18" s="248"/>
      <c r="E18" s="251" t="e">
        <f t="shared" si="7"/>
        <v>#DIV/0!</v>
      </c>
      <c r="F18" s="248"/>
      <c r="G18" s="250" t="e">
        <f t="shared" si="8"/>
        <v>#DIV/0!</v>
      </c>
      <c r="H18" s="134"/>
      <c r="I18" s="144" t="e">
        <f t="shared" si="9"/>
        <v>#DIV/0!</v>
      </c>
      <c r="J18" s="35"/>
      <c r="K18" s="35"/>
      <c r="L18" s="179" t="e">
        <f t="shared" si="10"/>
        <v>#DIV/0!</v>
      </c>
      <c r="M18" s="35"/>
      <c r="N18" s="60" t="e">
        <f t="shared" si="11"/>
        <v>#DIV/0!</v>
      </c>
      <c r="O18" s="134"/>
      <c r="P18" s="144" t="e">
        <f t="shared" si="12"/>
        <v>#DIV/0!</v>
      </c>
      <c r="Q18" s="35"/>
      <c r="R18" s="35"/>
      <c r="S18" s="179" t="e">
        <f t="shared" si="13"/>
        <v>#DIV/0!</v>
      </c>
      <c r="T18" s="35"/>
      <c r="U18" s="60" t="e">
        <f t="shared" si="14"/>
        <v>#DIV/0!</v>
      </c>
      <c r="V18" s="134"/>
      <c r="W18" s="144" t="e">
        <f t="shared" si="15"/>
        <v>#DIV/0!</v>
      </c>
      <c r="X18" s="35"/>
      <c r="Y18" s="35"/>
      <c r="Z18" s="179" t="e">
        <f t="shared" si="16"/>
        <v>#DIV/0!</v>
      </c>
      <c r="AA18" s="35"/>
      <c r="AB18" s="60" t="e">
        <f t="shared" si="17"/>
        <v>#DIV/0!</v>
      </c>
      <c r="AC18" s="134"/>
      <c r="AD18" s="144" t="e">
        <f t="shared" si="18"/>
        <v>#DIV/0!</v>
      </c>
      <c r="AE18" s="61">
        <f t="shared" si="6"/>
        <v>0</v>
      </c>
      <c r="AF18" s="62">
        <f t="shared" si="3"/>
        <v>0</v>
      </c>
      <c r="AG18" s="63" t="e">
        <f t="shared" si="4"/>
        <v>#DIV/0!</v>
      </c>
      <c r="AH18" s="62">
        <f t="shared" si="0"/>
        <v>0</v>
      </c>
      <c r="AI18" s="63" t="e">
        <f t="shared" si="5"/>
        <v>#DIV/0!</v>
      </c>
      <c r="AJ18" s="64">
        <f t="shared" si="1"/>
        <v>0</v>
      </c>
      <c r="AK18" s="159" t="e">
        <f t="shared" si="2"/>
        <v>#DIV/0!</v>
      </c>
    </row>
    <row r="19" spans="1:37" ht="15.75">
      <c r="A19" s="253">
        <v>44036</v>
      </c>
      <c r="B19" s="44" t="s">
        <v>34</v>
      </c>
      <c r="C19" s="248"/>
      <c r="D19" s="248"/>
      <c r="E19" s="251" t="e">
        <f t="shared" si="7"/>
        <v>#DIV/0!</v>
      </c>
      <c r="F19" s="248"/>
      <c r="G19" s="250" t="e">
        <f t="shared" si="8"/>
        <v>#DIV/0!</v>
      </c>
      <c r="H19" s="134"/>
      <c r="I19" s="144" t="e">
        <f t="shared" si="9"/>
        <v>#DIV/0!</v>
      </c>
      <c r="J19" s="35"/>
      <c r="K19" s="35"/>
      <c r="L19" s="179" t="e">
        <f t="shared" si="10"/>
        <v>#DIV/0!</v>
      </c>
      <c r="M19" s="35"/>
      <c r="N19" s="60" t="e">
        <f t="shared" si="11"/>
        <v>#DIV/0!</v>
      </c>
      <c r="O19" s="134"/>
      <c r="P19" s="144" t="e">
        <f t="shared" si="12"/>
        <v>#DIV/0!</v>
      </c>
      <c r="Q19" s="35"/>
      <c r="R19" s="35"/>
      <c r="S19" s="179" t="e">
        <f t="shared" si="13"/>
        <v>#DIV/0!</v>
      </c>
      <c r="T19" s="35"/>
      <c r="U19" s="60" t="e">
        <f t="shared" si="14"/>
        <v>#DIV/0!</v>
      </c>
      <c r="V19" s="134"/>
      <c r="W19" s="144" t="e">
        <f t="shared" si="15"/>
        <v>#DIV/0!</v>
      </c>
      <c r="X19" s="35"/>
      <c r="Y19" s="35"/>
      <c r="Z19" s="179" t="e">
        <f t="shared" si="16"/>
        <v>#DIV/0!</v>
      </c>
      <c r="AA19" s="35"/>
      <c r="AB19" s="60" t="e">
        <f t="shared" si="17"/>
        <v>#DIV/0!</v>
      </c>
      <c r="AC19" s="134"/>
      <c r="AD19" s="144" t="e">
        <f t="shared" si="18"/>
        <v>#DIV/0!</v>
      </c>
      <c r="AE19" s="61">
        <f t="shared" si="6"/>
        <v>0</v>
      </c>
      <c r="AF19" s="62">
        <f t="shared" si="3"/>
        <v>0</v>
      </c>
      <c r="AG19" s="63" t="e">
        <f t="shared" si="4"/>
        <v>#DIV/0!</v>
      </c>
      <c r="AH19" s="62">
        <f t="shared" si="0"/>
        <v>0</v>
      </c>
      <c r="AI19" s="63" t="e">
        <f t="shared" si="5"/>
        <v>#DIV/0!</v>
      </c>
      <c r="AJ19" s="64">
        <f t="shared" si="1"/>
        <v>0</v>
      </c>
      <c r="AK19" s="159" t="e">
        <f t="shared" si="2"/>
        <v>#DIV/0!</v>
      </c>
    </row>
    <row r="20" spans="1:37" ht="15.75">
      <c r="A20" s="253">
        <v>44037</v>
      </c>
      <c r="B20" s="44" t="s">
        <v>35</v>
      </c>
      <c r="C20" s="248"/>
      <c r="D20" s="248"/>
      <c r="E20" s="251" t="e">
        <f t="shared" si="7"/>
        <v>#DIV/0!</v>
      </c>
      <c r="F20" s="248"/>
      <c r="G20" s="250" t="e">
        <f t="shared" si="8"/>
        <v>#DIV/0!</v>
      </c>
      <c r="H20" s="134"/>
      <c r="I20" s="144" t="e">
        <f t="shared" si="9"/>
        <v>#DIV/0!</v>
      </c>
      <c r="J20" s="35"/>
      <c r="K20" s="35"/>
      <c r="L20" s="179" t="e">
        <f t="shared" si="10"/>
        <v>#DIV/0!</v>
      </c>
      <c r="M20" s="35"/>
      <c r="N20" s="60" t="e">
        <f t="shared" si="11"/>
        <v>#DIV/0!</v>
      </c>
      <c r="O20" s="134"/>
      <c r="P20" s="144" t="e">
        <f t="shared" si="12"/>
        <v>#DIV/0!</v>
      </c>
      <c r="Q20" s="35"/>
      <c r="R20" s="35"/>
      <c r="S20" s="179" t="e">
        <f t="shared" si="13"/>
        <v>#DIV/0!</v>
      </c>
      <c r="T20" s="35"/>
      <c r="U20" s="60" t="e">
        <f t="shared" si="14"/>
        <v>#DIV/0!</v>
      </c>
      <c r="V20" s="134"/>
      <c r="W20" s="144" t="e">
        <f t="shared" si="15"/>
        <v>#DIV/0!</v>
      </c>
      <c r="X20" s="35"/>
      <c r="Y20" s="35"/>
      <c r="Z20" s="179" t="e">
        <f t="shared" si="16"/>
        <v>#DIV/0!</v>
      </c>
      <c r="AA20" s="35"/>
      <c r="AB20" s="60" t="e">
        <f t="shared" si="17"/>
        <v>#DIV/0!</v>
      </c>
      <c r="AC20" s="134"/>
      <c r="AD20" s="144" t="e">
        <f t="shared" si="18"/>
        <v>#DIV/0!</v>
      </c>
      <c r="AE20" s="61">
        <f t="shared" si="6"/>
        <v>0</v>
      </c>
      <c r="AF20" s="62">
        <f t="shared" si="3"/>
        <v>0</v>
      </c>
      <c r="AG20" s="63" t="e">
        <f t="shared" si="4"/>
        <v>#DIV/0!</v>
      </c>
      <c r="AH20" s="62">
        <f t="shared" si="0"/>
        <v>0</v>
      </c>
      <c r="AI20" s="63" t="e">
        <f t="shared" si="5"/>
        <v>#DIV/0!</v>
      </c>
      <c r="AJ20" s="64">
        <f t="shared" si="1"/>
        <v>0</v>
      </c>
      <c r="AK20" s="159" t="e">
        <f t="shared" si="2"/>
        <v>#DIV/0!</v>
      </c>
    </row>
    <row r="21" spans="1:37" ht="15.75">
      <c r="A21" s="253">
        <v>44038</v>
      </c>
      <c r="B21" s="44" t="s">
        <v>36</v>
      </c>
      <c r="C21" s="248"/>
      <c r="D21" s="248"/>
      <c r="E21" s="251" t="e">
        <f t="shared" si="7"/>
        <v>#DIV/0!</v>
      </c>
      <c r="F21" s="248"/>
      <c r="G21" s="250" t="e">
        <f t="shared" si="8"/>
        <v>#DIV/0!</v>
      </c>
      <c r="H21" s="134"/>
      <c r="I21" s="144" t="e">
        <f t="shared" si="9"/>
        <v>#DIV/0!</v>
      </c>
      <c r="J21" s="35"/>
      <c r="K21" s="35"/>
      <c r="L21" s="179" t="e">
        <f t="shared" si="10"/>
        <v>#DIV/0!</v>
      </c>
      <c r="M21" s="35"/>
      <c r="N21" s="60" t="e">
        <f t="shared" si="11"/>
        <v>#DIV/0!</v>
      </c>
      <c r="O21" s="134"/>
      <c r="P21" s="144" t="e">
        <f t="shared" si="12"/>
        <v>#DIV/0!</v>
      </c>
      <c r="Q21" s="35"/>
      <c r="R21" s="35"/>
      <c r="S21" s="179" t="e">
        <f t="shared" si="13"/>
        <v>#DIV/0!</v>
      </c>
      <c r="T21" s="35"/>
      <c r="U21" s="60" t="e">
        <f t="shared" si="14"/>
        <v>#DIV/0!</v>
      </c>
      <c r="V21" s="134"/>
      <c r="W21" s="144" t="e">
        <f t="shared" si="15"/>
        <v>#DIV/0!</v>
      </c>
      <c r="X21" s="35"/>
      <c r="Y21" s="35"/>
      <c r="Z21" s="179" t="e">
        <f t="shared" si="16"/>
        <v>#DIV/0!</v>
      </c>
      <c r="AA21" s="35"/>
      <c r="AB21" s="60" t="e">
        <f t="shared" si="17"/>
        <v>#DIV/0!</v>
      </c>
      <c r="AC21" s="134"/>
      <c r="AD21" s="144" t="e">
        <f t="shared" si="18"/>
        <v>#DIV/0!</v>
      </c>
      <c r="AE21" s="61">
        <f t="shared" si="6"/>
        <v>0</v>
      </c>
      <c r="AF21" s="62">
        <f t="shared" si="3"/>
        <v>0</v>
      </c>
      <c r="AG21" s="63" t="e">
        <f t="shared" si="4"/>
        <v>#DIV/0!</v>
      </c>
      <c r="AH21" s="62">
        <f t="shared" si="0"/>
        <v>0</v>
      </c>
      <c r="AI21" s="63" t="e">
        <f t="shared" si="5"/>
        <v>#DIV/0!</v>
      </c>
      <c r="AJ21" s="64">
        <f t="shared" si="1"/>
        <v>0</v>
      </c>
      <c r="AK21" s="159" t="e">
        <f t="shared" si="2"/>
        <v>#DIV/0!</v>
      </c>
    </row>
    <row r="22" spans="1:37" ht="15.75">
      <c r="A22" s="253">
        <v>44039</v>
      </c>
      <c r="B22" s="44" t="s">
        <v>37</v>
      </c>
      <c r="C22" s="248"/>
      <c r="D22" s="248"/>
      <c r="E22" s="251" t="e">
        <f t="shared" si="7"/>
        <v>#DIV/0!</v>
      </c>
      <c r="F22" s="248"/>
      <c r="G22" s="250" t="e">
        <f t="shared" si="8"/>
        <v>#DIV/0!</v>
      </c>
      <c r="H22" s="134"/>
      <c r="I22" s="144" t="e">
        <f t="shared" si="9"/>
        <v>#DIV/0!</v>
      </c>
      <c r="J22" s="35"/>
      <c r="K22" s="35"/>
      <c r="L22" s="179" t="e">
        <f t="shared" si="10"/>
        <v>#DIV/0!</v>
      </c>
      <c r="M22" s="35"/>
      <c r="N22" s="60" t="e">
        <f t="shared" si="11"/>
        <v>#DIV/0!</v>
      </c>
      <c r="O22" s="134"/>
      <c r="P22" s="144" t="e">
        <f t="shared" si="12"/>
        <v>#DIV/0!</v>
      </c>
      <c r="Q22" s="35"/>
      <c r="R22" s="35"/>
      <c r="S22" s="179" t="e">
        <f t="shared" si="13"/>
        <v>#DIV/0!</v>
      </c>
      <c r="T22" s="35"/>
      <c r="U22" s="60" t="e">
        <f t="shared" si="14"/>
        <v>#DIV/0!</v>
      </c>
      <c r="V22" s="134"/>
      <c r="W22" s="144" t="e">
        <f t="shared" si="15"/>
        <v>#DIV/0!</v>
      </c>
      <c r="X22" s="35"/>
      <c r="Y22" s="35"/>
      <c r="Z22" s="179" t="e">
        <f t="shared" si="16"/>
        <v>#DIV/0!</v>
      </c>
      <c r="AA22" s="35"/>
      <c r="AB22" s="60" t="e">
        <f t="shared" si="17"/>
        <v>#DIV/0!</v>
      </c>
      <c r="AC22" s="134"/>
      <c r="AD22" s="144" t="e">
        <f t="shared" si="18"/>
        <v>#DIV/0!</v>
      </c>
      <c r="AE22" s="61">
        <f t="shared" si="6"/>
        <v>0</v>
      </c>
      <c r="AF22" s="62">
        <f t="shared" si="3"/>
        <v>0</v>
      </c>
      <c r="AG22" s="63" t="e">
        <f t="shared" si="4"/>
        <v>#DIV/0!</v>
      </c>
      <c r="AH22" s="62">
        <f t="shared" si="0"/>
        <v>0</v>
      </c>
      <c r="AI22" s="63" t="e">
        <f t="shared" si="5"/>
        <v>#DIV/0!</v>
      </c>
      <c r="AJ22" s="64">
        <f t="shared" si="1"/>
        <v>0</v>
      </c>
      <c r="AK22" s="159" t="e">
        <f t="shared" si="2"/>
        <v>#DIV/0!</v>
      </c>
    </row>
    <row r="23" spans="1:37" ht="15.75">
      <c r="A23" s="253">
        <v>44040</v>
      </c>
      <c r="B23" s="44" t="s">
        <v>38</v>
      </c>
      <c r="C23" s="248"/>
      <c r="D23" s="248"/>
      <c r="E23" s="251" t="e">
        <f t="shared" si="7"/>
        <v>#DIV/0!</v>
      </c>
      <c r="F23" s="248"/>
      <c r="G23" s="250" t="e">
        <f t="shared" si="8"/>
        <v>#DIV/0!</v>
      </c>
      <c r="H23" s="134"/>
      <c r="I23" s="144" t="e">
        <f t="shared" si="9"/>
        <v>#DIV/0!</v>
      </c>
      <c r="J23" s="35"/>
      <c r="K23" s="35"/>
      <c r="L23" s="179" t="e">
        <f t="shared" si="10"/>
        <v>#DIV/0!</v>
      </c>
      <c r="M23" s="35"/>
      <c r="N23" s="60" t="e">
        <f t="shared" si="11"/>
        <v>#DIV/0!</v>
      </c>
      <c r="O23" s="134"/>
      <c r="P23" s="144" t="e">
        <f t="shared" si="12"/>
        <v>#DIV/0!</v>
      </c>
      <c r="Q23" s="35"/>
      <c r="R23" s="35"/>
      <c r="S23" s="179" t="e">
        <f t="shared" si="13"/>
        <v>#DIV/0!</v>
      </c>
      <c r="T23" s="35"/>
      <c r="U23" s="60" t="e">
        <f t="shared" si="14"/>
        <v>#DIV/0!</v>
      </c>
      <c r="V23" s="134"/>
      <c r="W23" s="144" t="e">
        <f t="shared" si="15"/>
        <v>#DIV/0!</v>
      </c>
      <c r="X23" s="35"/>
      <c r="Y23" s="35"/>
      <c r="Z23" s="179" t="e">
        <f t="shared" si="16"/>
        <v>#DIV/0!</v>
      </c>
      <c r="AA23" s="35"/>
      <c r="AB23" s="60" t="e">
        <f t="shared" si="17"/>
        <v>#DIV/0!</v>
      </c>
      <c r="AC23" s="134"/>
      <c r="AD23" s="144" t="e">
        <f t="shared" si="18"/>
        <v>#DIV/0!</v>
      </c>
      <c r="AE23" s="61">
        <f t="shared" si="6"/>
        <v>0</v>
      </c>
      <c r="AF23" s="62">
        <f t="shared" si="3"/>
        <v>0</v>
      </c>
      <c r="AG23" s="63" t="e">
        <f t="shared" si="4"/>
        <v>#DIV/0!</v>
      </c>
      <c r="AH23" s="62">
        <f t="shared" si="0"/>
        <v>0</v>
      </c>
      <c r="AI23" s="63" t="e">
        <f t="shared" si="5"/>
        <v>#DIV/0!</v>
      </c>
      <c r="AJ23" s="64">
        <f t="shared" si="1"/>
        <v>0</v>
      </c>
      <c r="AK23" s="159" t="e">
        <f t="shared" si="2"/>
        <v>#DIV/0!</v>
      </c>
    </row>
    <row r="24" spans="1:37" ht="15.75" hidden="1">
      <c r="A24" s="253">
        <v>44041</v>
      </c>
      <c r="B24" s="44" t="s">
        <v>39</v>
      </c>
      <c r="C24" s="35"/>
      <c r="D24" s="35"/>
      <c r="E24" s="179" t="e">
        <f t="shared" si="7"/>
        <v>#DIV/0!</v>
      </c>
      <c r="F24" s="35"/>
      <c r="G24" s="60" t="e">
        <f t="shared" si="8"/>
        <v>#DIV/0!</v>
      </c>
      <c r="H24" s="134"/>
      <c r="I24" s="144" t="e">
        <f t="shared" si="9"/>
        <v>#DIV/0!</v>
      </c>
      <c r="J24" s="35"/>
      <c r="K24" s="35"/>
      <c r="L24" s="179" t="e">
        <f t="shared" si="10"/>
        <v>#DIV/0!</v>
      </c>
      <c r="M24" s="35"/>
      <c r="N24" s="60" t="e">
        <f t="shared" si="11"/>
        <v>#DIV/0!</v>
      </c>
      <c r="O24" s="134"/>
      <c r="P24" s="144" t="e">
        <f t="shared" si="12"/>
        <v>#DIV/0!</v>
      </c>
      <c r="Q24" s="35"/>
      <c r="R24" s="35"/>
      <c r="S24" s="179" t="e">
        <f t="shared" si="13"/>
        <v>#DIV/0!</v>
      </c>
      <c r="T24" s="35"/>
      <c r="U24" s="60" t="e">
        <f t="shared" si="14"/>
        <v>#DIV/0!</v>
      </c>
      <c r="V24" s="134"/>
      <c r="W24" s="144" t="e">
        <f t="shared" si="15"/>
        <v>#DIV/0!</v>
      </c>
      <c r="X24" s="35"/>
      <c r="Y24" s="35"/>
      <c r="Z24" s="179" t="e">
        <f t="shared" si="16"/>
        <v>#DIV/0!</v>
      </c>
      <c r="AA24" s="35"/>
      <c r="AB24" s="60" t="e">
        <f t="shared" si="17"/>
        <v>#DIV/0!</v>
      </c>
      <c r="AC24" s="134"/>
      <c r="AD24" s="144" t="e">
        <f t="shared" si="18"/>
        <v>#DIV/0!</v>
      </c>
      <c r="AE24" s="61">
        <f t="shared" si="6"/>
        <v>0</v>
      </c>
      <c r="AF24" s="61">
        <f t="shared" si="3"/>
        <v>0</v>
      </c>
      <c r="AG24" s="63" t="e">
        <f t="shared" si="4"/>
        <v>#DIV/0!</v>
      </c>
      <c r="AH24" s="61">
        <f t="shared" si="0"/>
        <v>0</v>
      </c>
      <c r="AI24" s="63" t="e">
        <f t="shared" si="5"/>
        <v>#DIV/0!</v>
      </c>
      <c r="AJ24" s="158">
        <f t="shared" si="1"/>
        <v>0</v>
      </c>
      <c r="AK24" s="159" t="e">
        <f t="shared" si="2"/>
        <v>#DIV/0!</v>
      </c>
    </row>
    <row r="25" spans="1:37" ht="15.75" hidden="1">
      <c r="A25" s="253">
        <v>44042</v>
      </c>
      <c r="B25" s="44" t="s">
        <v>33</v>
      </c>
      <c r="C25" s="35"/>
      <c r="D25" s="35"/>
      <c r="E25" s="179" t="e">
        <f t="shared" si="7"/>
        <v>#DIV/0!</v>
      </c>
      <c r="F25" s="35"/>
      <c r="G25" s="60" t="e">
        <f t="shared" si="8"/>
        <v>#DIV/0!</v>
      </c>
      <c r="H25" s="134"/>
      <c r="I25" s="144" t="e">
        <f t="shared" si="9"/>
        <v>#DIV/0!</v>
      </c>
      <c r="J25" s="35"/>
      <c r="K25" s="35"/>
      <c r="L25" s="179" t="e">
        <f t="shared" si="10"/>
        <v>#DIV/0!</v>
      </c>
      <c r="M25" s="35"/>
      <c r="N25" s="60" t="e">
        <f t="shared" si="11"/>
        <v>#DIV/0!</v>
      </c>
      <c r="O25" s="134"/>
      <c r="P25" s="144" t="e">
        <f t="shared" si="12"/>
        <v>#DIV/0!</v>
      </c>
      <c r="Q25" s="35"/>
      <c r="R25" s="35"/>
      <c r="S25" s="179" t="e">
        <f t="shared" si="13"/>
        <v>#DIV/0!</v>
      </c>
      <c r="T25" s="35"/>
      <c r="U25" s="60" t="e">
        <f t="shared" si="14"/>
        <v>#DIV/0!</v>
      </c>
      <c r="V25" s="134"/>
      <c r="W25" s="144" t="e">
        <f t="shared" si="15"/>
        <v>#DIV/0!</v>
      </c>
      <c r="X25" s="35"/>
      <c r="Y25" s="35"/>
      <c r="Z25" s="179" t="e">
        <f t="shared" si="16"/>
        <v>#DIV/0!</v>
      </c>
      <c r="AA25" s="35"/>
      <c r="AB25" s="60" t="e">
        <f t="shared" si="17"/>
        <v>#DIV/0!</v>
      </c>
      <c r="AC25" s="134"/>
      <c r="AD25" s="144" t="e">
        <f t="shared" si="18"/>
        <v>#DIV/0!</v>
      </c>
      <c r="AE25" s="61">
        <f t="shared" si="6"/>
        <v>0</v>
      </c>
      <c r="AF25" s="61">
        <f t="shared" si="3"/>
        <v>0</v>
      </c>
      <c r="AG25" s="63" t="e">
        <f t="shared" si="4"/>
        <v>#DIV/0!</v>
      </c>
      <c r="AH25" s="61">
        <f t="shared" si="0"/>
        <v>0</v>
      </c>
      <c r="AI25" s="63" t="e">
        <f t="shared" si="5"/>
        <v>#DIV/0!</v>
      </c>
      <c r="AJ25" s="158">
        <f t="shared" si="1"/>
        <v>0</v>
      </c>
      <c r="AK25" s="159" t="e">
        <f t="shared" si="2"/>
        <v>#DIV/0!</v>
      </c>
    </row>
    <row r="26" spans="1:37" ht="15.75" hidden="1">
      <c r="A26" s="253">
        <v>44043</v>
      </c>
      <c r="B26" s="44" t="s">
        <v>34</v>
      </c>
      <c r="C26" s="35"/>
      <c r="D26" s="35"/>
      <c r="E26" s="179" t="e">
        <f t="shared" si="7"/>
        <v>#DIV/0!</v>
      </c>
      <c r="F26" s="35"/>
      <c r="G26" s="60" t="e">
        <f t="shared" si="8"/>
        <v>#DIV/0!</v>
      </c>
      <c r="H26" s="134"/>
      <c r="I26" s="144" t="e">
        <f t="shared" si="9"/>
        <v>#DIV/0!</v>
      </c>
      <c r="J26" s="35"/>
      <c r="K26" s="35"/>
      <c r="L26" s="179" t="e">
        <f t="shared" si="10"/>
        <v>#DIV/0!</v>
      </c>
      <c r="M26" s="35"/>
      <c r="N26" s="60" t="e">
        <f t="shared" si="11"/>
        <v>#DIV/0!</v>
      </c>
      <c r="O26" s="134"/>
      <c r="P26" s="144" t="e">
        <f t="shared" si="12"/>
        <v>#DIV/0!</v>
      </c>
      <c r="Q26" s="35"/>
      <c r="R26" s="35"/>
      <c r="S26" s="179" t="e">
        <f t="shared" si="13"/>
        <v>#DIV/0!</v>
      </c>
      <c r="T26" s="35"/>
      <c r="U26" s="60" t="e">
        <f t="shared" si="14"/>
        <v>#DIV/0!</v>
      </c>
      <c r="V26" s="134"/>
      <c r="W26" s="144" t="e">
        <f t="shared" si="15"/>
        <v>#DIV/0!</v>
      </c>
      <c r="X26" s="35"/>
      <c r="Y26" s="35"/>
      <c r="Z26" s="179" t="e">
        <f t="shared" si="16"/>
        <v>#DIV/0!</v>
      </c>
      <c r="AA26" s="35"/>
      <c r="AB26" s="60" t="e">
        <f t="shared" si="17"/>
        <v>#DIV/0!</v>
      </c>
      <c r="AC26" s="134"/>
      <c r="AD26" s="144" t="e">
        <f t="shared" si="18"/>
        <v>#DIV/0!</v>
      </c>
      <c r="AE26" s="61">
        <f t="shared" si="6"/>
        <v>0</v>
      </c>
      <c r="AF26" s="61">
        <f t="shared" si="3"/>
        <v>0</v>
      </c>
      <c r="AG26" s="63" t="e">
        <f t="shared" si="4"/>
        <v>#DIV/0!</v>
      </c>
      <c r="AH26" s="61">
        <f t="shared" si="0"/>
        <v>0</v>
      </c>
      <c r="AI26" s="63" t="e">
        <f t="shared" si="5"/>
        <v>#DIV/0!</v>
      </c>
      <c r="AJ26" s="158">
        <f t="shared" si="1"/>
        <v>0</v>
      </c>
      <c r="AK26" s="159" t="e">
        <f t="shared" si="2"/>
        <v>#DIV/0!</v>
      </c>
    </row>
    <row r="27" spans="1:37" ht="15.75" hidden="1">
      <c r="A27" s="253">
        <v>44044</v>
      </c>
      <c r="B27" s="44" t="s">
        <v>35</v>
      </c>
      <c r="C27" s="35"/>
      <c r="D27" s="35"/>
      <c r="E27" s="179" t="e">
        <f t="shared" si="7"/>
        <v>#DIV/0!</v>
      </c>
      <c r="F27" s="35"/>
      <c r="G27" s="60" t="e">
        <f t="shared" si="8"/>
        <v>#DIV/0!</v>
      </c>
      <c r="H27" s="134"/>
      <c r="I27" s="144" t="e">
        <f t="shared" si="9"/>
        <v>#DIV/0!</v>
      </c>
      <c r="J27" s="35"/>
      <c r="K27" s="35"/>
      <c r="L27" s="179" t="e">
        <f t="shared" si="10"/>
        <v>#DIV/0!</v>
      </c>
      <c r="M27" s="35"/>
      <c r="N27" s="60" t="e">
        <f t="shared" si="11"/>
        <v>#DIV/0!</v>
      </c>
      <c r="O27" s="134"/>
      <c r="P27" s="144" t="e">
        <f t="shared" si="12"/>
        <v>#DIV/0!</v>
      </c>
      <c r="Q27" s="35"/>
      <c r="R27" s="35"/>
      <c r="S27" s="179" t="e">
        <f t="shared" si="13"/>
        <v>#DIV/0!</v>
      </c>
      <c r="T27" s="35"/>
      <c r="U27" s="60" t="e">
        <f t="shared" si="14"/>
        <v>#DIV/0!</v>
      </c>
      <c r="V27" s="134"/>
      <c r="W27" s="144" t="e">
        <f t="shared" si="15"/>
        <v>#DIV/0!</v>
      </c>
      <c r="X27" s="35"/>
      <c r="Y27" s="35"/>
      <c r="Z27" s="179" t="e">
        <f t="shared" si="16"/>
        <v>#DIV/0!</v>
      </c>
      <c r="AA27" s="35"/>
      <c r="AB27" s="60" t="e">
        <f t="shared" si="17"/>
        <v>#DIV/0!</v>
      </c>
      <c r="AC27" s="134"/>
      <c r="AD27" s="144" t="e">
        <f t="shared" si="18"/>
        <v>#DIV/0!</v>
      </c>
      <c r="AE27" s="61">
        <f t="shared" si="6"/>
        <v>0</v>
      </c>
      <c r="AF27" s="61">
        <f t="shared" si="3"/>
        <v>0</v>
      </c>
      <c r="AG27" s="63" t="e">
        <f t="shared" si="4"/>
        <v>#DIV/0!</v>
      </c>
      <c r="AH27" s="61">
        <f t="shared" si="0"/>
        <v>0</v>
      </c>
      <c r="AI27" s="63" t="e">
        <f t="shared" si="5"/>
        <v>#DIV/0!</v>
      </c>
      <c r="AJ27" s="158">
        <f t="shared" si="1"/>
        <v>0</v>
      </c>
      <c r="AK27" s="159" t="e">
        <f t="shared" si="2"/>
        <v>#DIV/0!</v>
      </c>
    </row>
    <row r="28" spans="1:37" ht="15.75" hidden="1">
      <c r="A28" s="253">
        <v>44045</v>
      </c>
      <c r="B28" s="44" t="s">
        <v>36</v>
      </c>
      <c r="C28" s="35"/>
      <c r="D28" s="35"/>
      <c r="E28" s="179" t="e">
        <f t="shared" si="7"/>
        <v>#DIV/0!</v>
      </c>
      <c r="F28" s="35"/>
      <c r="G28" s="60" t="e">
        <f t="shared" si="8"/>
        <v>#DIV/0!</v>
      </c>
      <c r="H28" s="134"/>
      <c r="I28" s="144" t="e">
        <f t="shared" si="9"/>
        <v>#DIV/0!</v>
      </c>
      <c r="J28" s="35"/>
      <c r="K28" s="35"/>
      <c r="L28" s="179" t="e">
        <f t="shared" si="10"/>
        <v>#DIV/0!</v>
      </c>
      <c r="M28" s="35"/>
      <c r="N28" s="60" t="e">
        <f t="shared" si="11"/>
        <v>#DIV/0!</v>
      </c>
      <c r="O28" s="134"/>
      <c r="P28" s="144" t="e">
        <f t="shared" si="12"/>
        <v>#DIV/0!</v>
      </c>
      <c r="Q28" s="35"/>
      <c r="R28" s="35"/>
      <c r="S28" s="179" t="e">
        <f t="shared" si="13"/>
        <v>#DIV/0!</v>
      </c>
      <c r="T28" s="35"/>
      <c r="U28" s="60" t="e">
        <f t="shared" si="14"/>
        <v>#DIV/0!</v>
      </c>
      <c r="V28" s="134"/>
      <c r="W28" s="144" t="e">
        <f t="shared" si="15"/>
        <v>#DIV/0!</v>
      </c>
      <c r="X28" s="35"/>
      <c r="Y28" s="35"/>
      <c r="Z28" s="179" t="e">
        <f t="shared" si="16"/>
        <v>#DIV/0!</v>
      </c>
      <c r="AA28" s="35"/>
      <c r="AB28" s="60" t="e">
        <f t="shared" si="17"/>
        <v>#DIV/0!</v>
      </c>
      <c r="AC28" s="134"/>
      <c r="AD28" s="144" t="e">
        <f t="shared" si="18"/>
        <v>#DIV/0!</v>
      </c>
      <c r="AE28" s="61">
        <f t="shared" si="6"/>
        <v>0</v>
      </c>
      <c r="AF28" s="61">
        <f t="shared" si="3"/>
        <v>0</v>
      </c>
      <c r="AG28" s="63" t="e">
        <f t="shared" si="4"/>
        <v>#DIV/0!</v>
      </c>
      <c r="AH28" s="61">
        <f t="shared" si="0"/>
        <v>0</v>
      </c>
      <c r="AI28" s="63" t="e">
        <f t="shared" si="5"/>
        <v>#DIV/0!</v>
      </c>
      <c r="AJ28" s="158">
        <f t="shared" si="1"/>
        <v>0</v>
      </c>
      <c r="AK28" s="159" t="e">
        <f t="shared" si="2"/>
        <v>#DIV/0!</v>
      </c>
    </row>
    <row r="29" spans="1:37" ht="15.75" hidden="1">
      <c r="A29" s="253">
        <v>44046</v>
      </c>
      <c r="B29" s="44" t="s">
        <v>37</v>
      </c>
      <c r="C29" s="35"/>
      <c r="D29" s="35"/>
      <c r="E29" s="179" t="e">
        <f t="shared" si="7"/>
        <v>#DIV/0!</v>
      </c>
      <c r="F29" s="35"/>
      <c r="G29" s="60" t="e">
        <f t="shared" si="8"/>
        <v>#DIV/0!</v>
      </c>
      <c r="H29" s="134"/>
      <c r="I29" s="144" t="e">
        <f t="shared" si="9"/>
        <v>#DIV/0!</v>
      </c>
      <c r="J29" s="35"/>
      <c r="K29" s="35"/>
      <c r="L29" s="179" t="e">
        <f t="shared" si="10"/>
        <v>#DIV/0!</v>
      </c>
      <c r="M29" s="35"/>
      <c r="N29" s="60" t="e">
        <f t="shared" si="11"/>
        <v>#DIV/0!</v>
      </c>
      <c r="O29" s="134"/>
      <c r="P29" s="144" t="e">
        <f t="shared" si="12"/>
        <v>#DIV/0!</v>
      </c>
      <c r="Q29" s="35"/>
      <c r="R29" s="35"/>
      <c r="S29" s="179" t="e">
        <f t="shared" si="13"/>
        <v>#DIV/0!</v>
      </c>
      <c r="T29" s="35"/>
      <c r="U29" s="60" t="e">
        <f t="shared" si="14"/>
        <v>#DIV/0!</v>
      </c>
      <c r="V29" s="134"/>
      <c r="W29" s="144" t="e">
        <f t="shared" si="15"/>
        <v>#DIV/0!</v>
      </c>
      <c r="X29" s="35"/>
      <c r="Y29" s="35"/>
      <c r="Z29" s="179" t="e">
        <f t="shared" si="16"/>
        <v>#DIV/0!</v>
      </c>
      <c r="AA29" s="35"/>
      <c r="AB29" s="60" t="e">
        <f t="shared" si="17"/>
        <v>#DIV/0!</v>
      </c>
      <c r="AC29" s="134"/>
      <c r="AD29" s="144" t="e">
        <f t="shared" si="18"/>
        <v>#DIV/0!</v>
      </c>
      <c r="AE29" s="61">
        <f t="shared" si="6"/>
        <v>0</v>
      </c>
      <c r="AF29" s="61">
        <f t="shared" si="3"/>
        <v>0</v>
      </c>
      <c r="AG29" s="63" t="e">
        <f t="shared" si="4"/>
        <v>#DIV/0!</v>
      </c>
      <c r="AH29" s="61">
        <f t="shared" si="0"/>
        <v>0</v>
      </c>
      <c r="AI29" s="63" t="e">
        <f t="shared" si="5"/>
        <v>#DIV/0!</v>
      </c>
      <c r="AJ29" s="158">
        <f t="shared" si="1"/>
        <v>0</v>
      </c>
      <c r="AK29" s="159" t="e">
        <f t="shared" si="2"/>
        <v>#DIV/0!</v>
      </c>
    </row>
    <row r="30" spans="1:37" ht="15.75" hidden="1">
      <c r="A30" s="253">
        <v>44047</v>
      </c>
      <c r="B30" s="44" t="s">
        <v>38</v>
      </c>
      <c r="C30" s="35"/>
      <c r="D30" s="35"/>
      <c r="E30" s="179" t="e">
        <f t="shared" si="7"/>
        <v>#DIV/0!</v>
      </c>
      <c r="F30" s="35"/>
      <c r="G30" s="60" t="e">
        <f t="shared" si="8"/>
        <v>#DIV/0!</v>
      </c>
      <c r="H30" s="134"/>
      <c r="I30" s="144" t="e">
        <f t="shared" si="9"/>
        <v>#DIV/0!</v>
      </c>
      <c r="J30" s="35"/>
      <c r="K30" s="35"/>
      <c r="L30" s="179" t="e">
        <f t="shared" si="10"/>
        <v>#DIV/0!</v>
      </c>
      <c r="M30" s="35"/>
      <c r="N30" s="60" t="e">
        <f t="shared" si="11"/>
        <v>#DIV/0!</v>
      </c>
      <c r="O30" s="134"/>
      <c r="P30" s="144" t="e">
        <f t="shared" si="12"/>
        <v>#DIV/0!</v>
      </c>
      <c r="Q30" s="35"/>
      <c r="R30" s="35"/>
      <c r="S30" s="179" t="e">
        <f t="shared" si="13"/>
        <v>#DIV/0!</v>
      </c>
      <c r="T30" s="35"/>
      <c r="U30" s="60" t="e">
        <f t="shared" si="14"/>
        <v>#DIV/0!</v>
      </c>
      <c r="V30" s="134"/>
      <c r="W30" s="144" t="e">
        <f t="shared" si="15"/>
        <v>#DIV/0!</v>
      </c>
      <c r="X30" s="35"/>
      <c r="Y30" s="35"/>
      <c r="Z30" s="179" t="e">
        <f t="shared" si="16"/>
        <v>#DIV/0!</v>
      </c>
      <c r="AA30" s="35"/>
      <c r="AB30" s="60" t="e">
        <f t="shared" si="17"/>
        <v>#DIV/0!</v>
      </c>
      <c r="AC30" s="134"/>
      <c r="AD30" s="144" t="e">
        <f t="shared" si="18"/>
        <v>#DIV/0!</v>
      </c>
      <c r="AE30" s="61">
        <f t="shared" si="6"/>
        <v>0</v>
      </c>
      <c r="AF30" s="61">
        <f t="shared" si="3"/>
        <v>0</v>
      </c>
      <c r="AG30" s="63" t="e">
        <f t="shared" si="4"/>
        <v>#DIV/0!</v>
      </c>
      <c r="AH30" s="61">
        <f t="shared" si="0"/>
        <v>0</v>
      </c>
      <c r="AI30" s="63" t="e">
        <f t="shared" si="5"/>
        <v>#DIV/0!</v>
      </c>
      <c r="AJ30" s="158">
        <f t="shared" si="1"/>
        <v>0</v>
      </c>
      <c r="AK30" s="159" t="e">
        <f t="shared" si="2"/>
        <v>#DIV/0!</v>
      </c>
    </row>
    <row r="31" spans="1:37" ht="15.75" hidden="1">
      <c r="A31" s="253">
        <v>44048</v>
      </c>
      <c r="B31" s="44" t="s">
        <v>39</v>
      </c>
      <c r="C31" s="35"/>
      <c r="D31" s="35"/>
      <c r="E31" s="179" t="e">
        <f t="shared" si="7"/>
        <v>#DIV/0!</v>
      </c>
      <c r="F31" s="35"/>
      <c r="G31" s="60" t="e">
        <f t="shared" si="8"/>
        <v>#DIV/0!</v>
      </c>
      <c r="H31" s="134"/>
      <c r="I31" s="144" t="e">
        <f t="shared" si="9"/>
        <v>#DIV/0!</v>
      </c>
      <c r="J31" s="35"/>
      <c r="K31" s="35"/>
      <c r="L31" s="179" t="e">
        <f t="shared" si="10"/>
        <v>#DIV/0!</v>
      </c>
      <c r="M31" s="35"/>
      <c r="N31" s="60" t="e">
        <f t="shared" si="11"/>
        <v>#DIV/0!</v>
      </c>
      <c r="O31" s="134"/>
      <c r="P31" s="144" t="e">
        <f t="shared" si="12"/>
        <v>#DIV/0!</v>
      </c>
      <c r="Q31" s="35"/>
      <c r="R31" s="35"/>
      <c r="S31" s="179" t="e">
        <f t="shared" si="13"/>
        <v>#DIV/0!</v>
      </c>
      <c r="T31" s="35"/>
      <c r="U31" s="60" t="e">
        <f t="shared" si="14"/>
        <v>#DIV/0!</v>
      </c>
      <c r="V31" s="134"/>
      <c r="W31" s="144" t="e">
        <f t="shared" si="15"/>
        <v>#DIV/0!</v>
      </c>
      <c r="X31" s="35"/>
      <c r="Y31" s="35"/>
      <c r="Z31" s="179" t="e">
        <f t="shared" si="16"/>
        <v>#DIV/0!</v>
      </c>
      <c r="AA31" s="35"/>
      <c r="AB31" s="60" t="e">
        <f t="shared" si="17"/>
        <v>#DIV/0!</v>
      </c>
      <c r="AC31" s="134"/>
      <c r="AD31" s="144" t="e">
        <f t="shared" si="18"/>
        <v>#DIV/0!</v>
      </c>
      <c r="AE31" s="61">
        <f t="shared" si="6"/>
        <v>0</v>
      </c>
      <c r="AF31" s="61">
        <f t="shared" si="3"/>
        <v>0</v>
      </c>
      <c r="AG31" s="63" t="e">
        <f t="shared" si="4"/>
        <v>#DIV/0!</v>
      </c>
      <c r="AH31" s="61">
        <f t="shared" si="0"/>
        <v>0</v>
      </c>
      <c r="AI31" s="63" t="e">
        <f t="shared" si="5"/>
        <v>#DIV/0!</v>
      </c>
      <c r="AJ31" s="158">
        <f t="shared" si="1"/>
        <v>0</v>
      </c>
      <c r="AK31" s="159" t="e">
        <f t="shared" si="2"/>
        <v>#DIV/0!</v>
      </c>
    </row>
    <row r="32" spans="1:37" ht="15.75" hidden="1">
      <c r="A32" s="253">
        <v>44049</v>
      </c>
      <c r="B32" s="44" t="s">
        <v>33</v>
      </c>
      <c r="C32" s="35"/>
      <c r="D32" s="35"/>
      <c r="E32" s="179" t="e">
        <f t="shared" si="7"/>
        <v>#DIV/0!</v>
      </c>
      <c r="F32" s="35"/>
      <c r="G32" s="60" t="e">
        <f t="shared" si="8"/>
        <v>#DIV/0!</v>
      </c>
      <c r="H32" s="134"/>
      <c r="I32" s="144" t="e">
        <f t="shared" si="9"/>
        <v>#DIV/0!</v>
      </c>
      <c r="J32" s="35"/>
      <c r="K32" s="35"/>
      <c r="L32" s="179" t="e">
        <f t="shared" si="10"/>
        <v>#DIV/0!</v>
      </c>
      <c r="M32" s="35"/>
      <c r="N32" s="60" t="e">
        <f t="shared" si="11"/>
        <v>#DIV/0!</v>
      </c>
      <c r="O32" s="134"/>
      <c r="P32" s="144" t="e">
        <f t="shared" si="12"/>
        <v>#DIV/0!</v>
      </c>
      <c r="Q32" s="35"/>
      <c r="R32" s="35"/>
      <c r="S32" s="179" t="e">
        <f t="shared" si="13"/>
        <v>#DIV/0!</v>
      </c>
      <c r="T32" s="35"/>
      <c r="U32" s="60" t="e">
        <f t="shared" si="14"/>
        <v>#DIV/0!</v>
      </c>
      <c r="V32" s="134"/>
      <c r="W32" s="144" t="e">
        <f t="shared" si="15"/>
        <v>#DIV/0!</v>
      </c>
      <c r="X32" s="35"/>
      <c r="Y32" s="35"/>
      <c r="Z32" s="179" t="e">
        <f t="shared" si="16"/>
        <v>#DIV/0!</v>
      </c>
      <c r="AA32" s="35"/>
      <c r="AB32" s="60" t="e">
        <f t="shared" si="17"/>
        <v>#DIV/0!</v>
      </c>
      <c r="AC32" s="134"/>
      <c r="AD32" s="144" t="e">
        <f t="shared" si="18"/>
        <v>#DIV/0!</v>
      </c>
      <c r="AE32" s="61">
        <f t="shared" si="6"/>
        <v>0</v>
      </c>
      <c r="AF32" s="61">
        <f t="shared" si="3"/>
        <v>0</v>
      </c>
      <c r="AG32" s="63" t="e">
        <f t="shared" si="4"/>
        <v>#DIV/0!</v>
      </c>
      <c r="AH32" s="61">
        <f t="shared" si="0"/>
        <v>0</v>
      </c>
      <c r="AI32" s="63" t="e">
        <f t="shared" si="5"/>
        <v>#DIV/0!</v>
      </c>
      <c r="AJ32" s="158">
        <f t="shared" si="1"/>
        <v>0</v>
      </c>
      <c r="AK32" s="159" t="e">
        <f t="shared" si="2"/>
        <v>#DIV/0!</v>
      </c>
    </row>
    <row r="33" spans="1:37" ht="15.75" hidden="1">
      <c r="A33" s="253">
        <v>44050</v>
      </c>
      <c r="B33" s="44" t="s">
        <v>34</v>
      </c>
      <c r="C33" s="35"/>
      <c r="D33" s="35"/>
      <c r="E33" s="179" t="e">
        <f t="shared" si="7"/>
        <v>#DIV/0!</v>
      </c>
      <c r="F33" s="35"/>
      <c r="G33" s="60" t="e">
        <f t="shared" si="8"/>
        <v>#DIV/0!</v>
      </c>
      <c r="H33" s="134"/>
      <c r="I33" s="144" t="e">
        <f t="shared" si="9"/>
        <v>#DIV/0!</v>
      </c>
      <c r="J33" s="35"/>
      <c r="K33" s="35"/>
      <c r="L33" s="179" t="e">
        <f t="shared" si="10"/>
        <v>#DIV/0!</v>
      </c>
      <c r="M33" s="35"/>
      <c r="N33" s="60" t="e">
        <f t="shared" si="11"/>
        <v>#DIV/0!</v>
      </c>
      <c r="O33" s="134"/>
      <c r="P33" s="144" t="e">
        <f t="shared" si="12"/>
        <v>#DIV/0!</v>
      </c>
      <c r="Q33" s="35"/>
      <c r="R33" s="35"/>
      <c r="S33" s="179" t="e">
        <f t="shared" si="13"/>
        <v>#DIV/0!</v>
      </c>
      <c r="T33" s="35"/>
      <c r="U33" s="60" t="e">
        <f t="shared" si="14"/>
        <v>#DIV/0!</v>
      </c>
      <c r="V33" s="134"/>
      <c r="W33" s="144" t="e">
        <f t="shared" si="15"/>
        <v>#DIV/0!</v>
      </c>
      <c r="X33" s="35"/>
      <c r="Y33" s="35"/>
      <c r="Z33" s="179" t="e">
        <f t="shared" si="16"/>
        <v>#DIV/0!</v>
      </c>
      <c r="AA33" s="35"/>
      <c r="AB33" s="60" t="e">
        <f t="shared" si="17"/>
        <v>#DIV/0!</v>
      </c>
      <c r="AC33" s="134"/>
      <c r="AD33" s="144" t="e">
        <f t="shared" si="18"/>
        <v>#DIV/0!</v>
      </c>
      <c r="AE33" s="61">
        <f t="shared" si="6"/>
        <v>0</v>
      </c>
      <c r="AF33" s="61">
        <f t="shared" si="3"/>
        <v>0</v>
      </c>
      <c r="AG33" s="63" t="e">
        <f t="shared" si="4"/>
        <v>#DIV/0!</v>
      </c>
      <c r="AH33" s="61">
        <f t="shared" si="0"/>
        <v>0</v>
      </c>
      <c r="AI33" s="63" t="e">
        <f t="shared" si="5"/>
        <v>#DIV/0!</v>
      </c>
      <c r="AJ33" s="158">
        <f t="shared" si="1"/>
        <v>0</v>
      </c>
      <c r="AK33" s="159" t="e">
        <f t="shared" si="2"/>
        <v>#DIV/0!</v>
      </c>
    </row>
    <row r="34" spans="1:37" ht="15.75" hidden="1">
      <c r="A34" s="253">
        <v>44051</v>
      </c>
      <c r="B34" s="44" t="s">
        <v>35</v>
      </c>
      <c r="C34" s="35"/>
      <c r="D34" s="35"/>
      <c r="E34" s="179" t="e">
        <f t="shared" si="7"/>
        <v>#DIV/0!</v>
      </c>
      <c r="F34" s="35"/>
      <c r="G34" s="60" t="e">
        <f t="shared" si="8"/>
        <v>#DIV/0!</v>
      </c>
      <c r="H34" s="134"/>
      <c r="I34" s="144" t="e">
        <f t="shared" si="9"/>
        <v>#DIV/0!</v>
      </c>
      <c r="J34" s="35"/>
      <c r="K34" s="35"/>
      <c r="L34" s="179" t="e">
        <f t="shared" si="10"/>
        <v>#DIV/0!</v>
      </c>
      <c r="M34" s="35"/>
      <c r="N34" s="60" t="e">
        <f t="shared" si="11"/>
        <v>#DIV/0!</v>
      </c>
      <c r="O34" s="134"/>
      <c r="P34" s="144" t="e">
        <f t="shared" si="12"/>
        <v>#DIV/0!</v>
      </c>
      <c r="Q34" s="35"/>
      <c r="R34" s="35"/>
      <c r="S34" s="179" t="e">
        <f t="shared" si="13"/>
        <v>#DIV/0!</v>
      </c>
      <c r="T34" s="35"/>
      <c r="U34" s="60" t="e">
        <f t="shared" si="14"/>
        <v>#DIV/0!</v>
      </c>
      <c r="V34" s="134"/>
      <c r="W34" s="144" t="e">
        <f t="shared" si="15"/>
        <v>#DIV/0!</v>
      </c>
      <c r="X34" s="35"/>
      <c r="Y34" s="35"/>
      <c r="Z34" s="179" t="e">
        <f t="shared" si="16"/>
        <v>#DIV/0!</v>
      </c>
      <c r="AA34" s="35"/>
      <c r="AB34" s="60" t="e">
        <f t="shared" si="17"/>
        <v>#DIV/0!</v>
      </c>
      <c r="AC34" s="134"/>
      <c r="AD34" s="144" t="e">
        <f t="shared" si="18"/>
        <v>#DIV/0!</v>
      </c>
      <c r="AE34" s="61">
        <f t="shared" si="6"/>
        <v>0</v>
      </c>
      <c r="AF34" s="61">
        <f t="shared" si="3"/>
        <v>0</v>
      </c>
      <c r="AG34" s="63" t="e">
        <f t="shared" si="4"/>
        <v>#DIV/0!</v>
      </c>
      <c r="AH34" s="61">
        <f t="shared" si="0"/>
        <v>0</v>
      </c>
      <c r="AI34" s="63" t="e">
        <f t="shared" si="5"/>
        <v>#DIV/0!</v>
      </c>
      <c r="AJ34" s="158">
        <f t="shared" si="1"/>
        <v>0</v>
      </c>
      <c r="AK34" s="159" t="e">
        <f t="shared" si="2"/>
        <v>#DIV/0!</v>
      </c>
    </row>
    <row r="35" spans="1:37" ht="15.75" hidden="1">
      <c r="A35" s="253">
        <v>44052</v>
      </c>
      <c r="B35" s="44" t="s">
        <v>36</v>
      </c>
      <c r="C35" s="35"/>
      <c r="D35" s="35"/>
      <c r="E35" s="179" t="e">
        <f t="shared" si="7"/>
        <v>#DIV/0!</v>
      </c>
      <c r="F35" s="35"/>
      <c r="G35" s="60" t="e">
        <f t="shared" si="8"/>
        <v>#DIV/0!</v>
      </c>
      <c r="H35" s="134"/>
      <c r="I35" s="144" t="e">
        <f t="shared" si="9"/>
        <v>#DIV/0!</v>
      </c>
      <c r="J35" s="35"/>
      <c r="K35" s="35"/>
      <c r="L35" s="179" t="e">
        <f t="shared" si="10"/>
        <v>#DIV/0!</v>
      </c>
      <c r="M35" s="35"/>
      <c r="N35" s="60" t="e">
        <f t="shared" si="11"/>
        <v>#DIV/0!</v>
      </c>
      <c r="O35" s="134"/>
      <c r="P35" s="144" t="e">
        <f t="shared" si="12"/>
        <v>#DIV/0!</v>
      </c>
      <c r="Q35" s="35"/>
      <c r="R35" s="35"/>
      <c r="S35" s="179" t="e">
        <f t="shared" si="13"/>
        <v>#DIV/0!</v>
      </c>
      <c r="T35" s="35"/>
      <c r="U35" s="60" t="e">
        <f t="shared" si="14"/>
        <v>#DIV/0!</v>
      </c>
      <c r="V35" s="134"/>
      <c r="W35" s="144" t="e">
        <f t="shared" si="15"/>
        <v>#DIV/0!</v>
      </c>
      <c r="X35" s="35"/>
      <c r="Y35" s="35"/>
      <c r="Z35" s="179" t="e">
        <f t="shared" si="16"/>
        <v>#DIV/0!</v>
      </c>
      <c r="AA35" s="35"/>
      <c r="AB35" s="60" t="e">
        <f t="shared" si="17"/>
        <v>#DIV/0!</v>
      </c>
      <c r="AC35" s="134"/>
      <c r="AD35" s="144" t="e">
        <f t="shared" si="18"/>
        <v>#DIV/0!</v>
      </c>
      <c r="AE35" s="61">
        <f t="shared" si="6"/>
        <v>0</v>
      </c>
      <c r="AF35" s="61">
        <f t="shared" si="3"/>
        <v>0</v>
      </c>
      <c r="AG35" s="63" t="e">
        <f t="shared" si="4"/>
        <v>#DIV/0!</v>
      </c>
      <c r="AH35" s="61">
        <f t="shared" si="0"/>
        <v>0</v>
      </c>
      <c r="AI35" s="63" t="e">
        <f t="shared" si="5"/>
        <v>#DIV/0!</v>
      </c>
      <c r="AJ35" s="158">
        <f t="shared" si="1"/>
        <v>0</v>
      </c>
      <c r="AK35" s="159" t="e">
        <f t="shared" si="2"/>
        <v>#DIV/0!</v>
      </c>
    </row>
    <row r="36" spans="1:37" ht="15.75" hidden="1">
      <c r="A36" s="253">
        <v>44053</v>
      </c>
      <c r="B36" s="44" t="s">
        <v>37</v>
      </c>
      <c r="C36" s="35"/>
      <c r="D36" s="35"/>
      <c r="E36" s="179" t="e">
        <f t="shared" si="7"/>
        <v>#DIV/0!</v>
      </c>
      <c r="F36" s="35"/>
      <c r="G36" s="60" t="e">
        <f t="shared" si="8"/>
        <v>#DIV/0!</v>
      </c>
      <c r="H36" s="134"/>
      <c r="I36" s="144" t="e">
        <f t="shared" si="9"/>
        <v>#DIV/0!</v>
      </c>
      <c r="J36" s="35"/>
      <c r="K36" s="35"/>
      <c r="L36" s="179" t="e">
        <f t="shared" si="10"/>
        <v>#DIV/0!</v>
      </c>
      <c r="M36" s="35"/>
      <c r="N36" s="60" t="e">
        <f t="shared" si="11"/>
        <v>#DIV/0!</v>
      </c>
      <c r="O36" s="134"/>
      <c r="P36" s="144" t="e">
        <f t="shared" si="12"/>
        <v>#DIV/0!</v>
      </c>
      <c r="Q36" s="35"/>
      <c r="R36" s="35"/>
      <c r="S36" s="179" t="e">
        <f t="shared" si="13"/>
        <v>#DIV/0!</v>
      </c>
      <c r="T36" s="35"/>
      <c r="U36" s="60" t="e">
        <f t="shared" si="14"/>
        <v>#DIV/0!</v>
      </c>
      <c r="V36" s="134"/>
      <c r="W36" s="144" t="e">
        <f t="shared" si="15"/>
        <v>#DIV/0!</v>
      </c>
      <c r="X36" s="35"/>
      <c r="Y36" s="35"/>
      <c r="Z36" s="179" t="e">
        <f t="shared" si="16"/>
        <v>#DIV/0!</v>
      </c>
      <c r="AA36" s="35"/>
      <c r="AB36" s="60" t="e">
        <f t="shared" si="17"/>
        <v>#DIV/0!</v>
      </c>
      <c r="AC36" s="134"/>
      <c r="AD36" s="144" t="e">
        <f t="shared" si="18"/>
        <v>#DIV/0!</v>
      </c>
      <c r="AE36" s="61">
        <f t="shared" si="6"/>
        <v>0</v>
      </c>
      <c r="AF36" s="61">
        <f t="shared" si="3"/>
        <v>0</v>
      </c>
      <c r="AG36" s="63" t="e">
        <f t="shared" si="4"/>
        <v>#DIV/0!</v>
      </c>
      <c r="AH36" s="61">
        <f t="shared" si="0"/>
        <v>0</v>
      </c>
      <c r="AI36" s="63" t="e">
        <f t="shared" si="5"/>
        <v>#DIV/0!</v>
      </c>
      <c r="AJ36" s="158">
        <f t="shared" si="1"/>
        <v>0</v>
      </c>
      <c r="AK36" s="159" t="e">
        <f t="shared" si="2"/>
        <v>#DIV/0!</v>
      </c>
    </row>
    <row r="37" spans="1:37" ht="15.75" hidden="1">
      <c r="A37" s="253">
        <v>44054</v>
      </c>
      <c r="B37" s="44" t="s">
        <v>38</v>
      </c>
      <c r="C37" s="35"/>
      <c r="D37" s="35"/>
      <c r="E37" s="179" t="e">
        <f t="shared" si="7"/>
        <v>#DIV/0!</v>
      </c>
      <c r="F37" s="35"/>
      <c r="G37" s="60" t="e">
        <f t="shared" si="8"/>
        <v>#DIV/0!</v>
      </c>
      <c r="H37" s="134"/>
      <c r="I37" s="144" t="e">
        <f t="shared" si="9"/>
        <v>#DIV/0!</v>
      </c>
      <c r="J37" s="35"/>
      <c r="K37" s="35"/>
      <c r="L37" s="179" t="e">
        <f t="shared" si="10"/>
        <v>#DIV/0!</v>
      </c>
      <c r="M37" s="35"/>
      <c r="N37" s="60" t="e">
        <f t="shared" si="11"/>
        <v>#DIV/0!</v>
      </c>
      <c r="O37" s="134"/>
      <c r="P37" s="144" t="e">
        <f t="shared" si="12"/>
        <v>#DIV/0!</v>
      </c>
      <c r="Q37" s="35"/>
      <c r="R37" s="35"/>
      <c r="S37" s="179" t="e">
        <f t="shared" si="13"/>
        <v>#DIV/0!</v>
      </c>
      <c r="T37" s="35"/>
      <c r="U37" s="60" t="e">
        <f t="shared" si="14"/>
        <v>#DIV/0!</v>
      </c>
      <c r="V37" s="134"/>
      <c r="W37" s="144" t="e">
        <f t="shared" si="15"/>
        <v>#DIV/0!</v>
      </c>
      <c r="X37" s="35"/>
      <c r="Y37" s="35"/>
      <c r="Z37" s="179" t="e">
        <f t="shared" si="16"/>
        <v>#DIV/0!</v>
      </c>
      <c r="AA37" s="35"/>
      <c r="AB37" s="60" t="e">
        <f t="shared" si="17"/>
        <v>#DIV/0!</v>
      </c>
      <c r="AC37" s="134"/>
      <c r="AD37" s="144" t="e">
        <f t="shared" si="18"/>
        <v>#DIV/0!</v>
      </c>
      <c r="AE37" s="61">
        <f t="shared" si="6"/>
        <v>0</v>
      </c>
      <c r="AF37" s="61">
        <f t="shared" si="3"/>
        <v>0</v>
      </c>
      <c r="AG37" s="63" t="e">
        <f t="shared" si="4"/>
        <v>#DIV/0!</v>
      </c>
      <c r="AH37" s="61">
        <f t="shared" si="0"/>
        <v>0</v>
      </c>
      <c r="AI37" s="63" t="e">
        <f t="shared" si="5"/>
        <v>#DIV/0!</v>
      </c>
      <c r="AJ37" s="158">
        <f t="shared" si="1"/>
        <v>0</v>
      </c>
      <c r="AK37" s="159" t="e">
        <f t="shared" si="2"/>
        <v>#DIV/0!</v>
      </c>
    </row>
    <row r="38" spans="1:37" ht="15.75" hidden="1">
      <c r="A38" s="253">
        <v>44055</v>
      </c>
      <c r="B38" s="44" t="s">
        <v>39</v>
      </c>
      <c r="C38" s="35"/>
      <c r="D38" s="35"/>
      <c r="E38" s="179" t="e">
        <f t="shared" si="7"/>
        <v>#DIV/0!</v>
      </c>
      <c r="F38" s="35"/>
      <c r="G38" s="60" t="e">
        <f t="shared" si="8"/>
        <v>#DIV/0!</v>
      </c>
      <c r="H38" s="134"/>
      <c r="I38" s="144" t="e">
        <f t="shared" si="9"/>
        <v>#DIV/0!</v>
      </c>
      <c r="J38" s="35"/>
      <c r="K38" s="35"/>
      <c r="L38" s="179" t="e">
        <f t="shared" si="10"/>
        <v>#DIV/0!</v>
      </c>
      <c r="M38" s="35"/>
      <c r="N38" s="60" t="e">
        <f t="shared" si="11"/>
        <v>#DIV/0!</v>
      </c>
      <c r="O38" s="134"/>
      <c r="P38" s="144" t="e">
        <f t="shared" si="12"/>
        <v>#DIV/0!</v>
      </c>
      <c r="Q38" s="35"/>
      <c r="R38" s="35"/>
      <c r="S38" s="179" t="e">
        <f t="shared" si="13"/>
        <v>#DIV/0!</v>
      </c>
      <c r="T38" s="35"/>
      <c r="U38" s="60" t="e">
        <f t="shared" si="14"/>
        <v>#DIV/0!</v>
      </c>
      <c r="V38" s="134"/>
      <c r="W38" s="144" t="e">
        <f t="shared" si="15"/>
        <v>#DIV/0!</v>
      </c>
      <c r="X38" s="35"/>
      <c r="Y38" s="35"/>
      <c r="Z38" s="179" t="e">
        <f t="shared" si="16"/>
        <v>#DIV/0!</v>
      </c>
      <c r="AA38" s="35"/>
      <c r="AB38" s="60" t="e">
        <f t="shared" si="17"/>
        <v>#DIV/0!</v>
      </c>
      <c r="AC38" s="134"/>
      <c r="AD38" s="144" t="e">
        <f t="shared" si="18"/>
        <v>#DIV/0!</v>
      </c>
      <c r="AE38" s="61">
        <f t="shared" si="6"/>
        <v>0</v>
      </c>
      <c r="AF38" s="61">
        <f t="shared" si="3"/>
        <v>0</v>
      </c>
      <c r="AG38" s="63" t="e">
        <f t="shared" si="4"/>
        <v>#DIV/0!</v>
      </c>
      <c r="AH38" s="61">
        <f t="shared" si="0"/>
        <v>0</v>
      </c>
      <c r="AI38" s="63" t="e">
        <f t="shared" si="5"/>
        <v>#DIV/0!</v>
      </c>
      <c r="AJ38" s="158">
        <f t="shared" si="1"/>
        <v>0</v>
      </c>
      <c r="AK38" s="159" t="e">
        <f t="shared" si="2"/>
        <v>#DIV/0!</v>
      </c>
    </row>
    <row r="39" spans="1:37" ht="15.75" hidden="1">
      <c r="A39" s="253">
        <v>44056</v>
      </c>
      <c r="B39" s="44" t="s">
        <v>33</v>
      </c>
      <c r="C39" s="35"/>
      <c r="D39" s="35"/>
      <c r="E39" s="179" t="e">
        <f t="shared" si="7"/>
        <v>#DIV/0!</v>
      </c>
      <c r="F39" s="35"/>
      <c r="G39" s="60" t="e">
        <f t="shared" si="8"/>
        <v>#DIV/0!</v>
      </c>
      <c r="H39" s="134"/>
      <c r="I39" s="144" t="e">
        <f t="shared" si="9"/>
        <v>#DIV/0!</v>
      </c>
      <c r="J39" s="35"/>
      <c r="K39" s="35"/>
      <c r="L39" s="179" t="e">
        <f t="shared" si="10"/>
        <v>#DIV/0!</v>
      </c>
      <c r="M39" s="35"/>
      <c r="N39" s="60" t="e">
        <f t="shared" si="11"/>
        <v>#DIV/0!</v>
      </c>
      <c r="O39" s="134"/>
      <c r="P39" s="144" t="e">
        <f t="shared" si="12"/>
        <v>#DIV/0!</v>
      </c>
      <c r="Q39" s="35"/>
      <c r="R39" s="35"/>
      <c r="S39" s="179" t="e">
        <f t="shared" si="13"/>
        <v>#DIV/0!</v>
      </c>
      <c r="T39" s="35"/>
      <c r="U39" s="60" t="e">
        <f t="shared" si="14"/>
        <v>#DIV/0!</v>
      </c>
      <c r="V39" s="134"/>
      <c r="W39" s="144" t="e">
        <f t="shared" si="15"/>
        <v>#DIV/0!</v>
      </c>
      <c r="X39" s="35"/>
      <c r="Y39" s="35"/>
      <c r="Z39" s="179" t="e">
        <f t="shared" si="16"/>
        <v>#DIV/0!</v>
      </c>
      <c r="AA39" s="35"/>
      <c r="AB39" s="60" t="e">
        <f t="shared" si="17"/>
        <v>#DIV/0!</v>
      </c>
      <c r="AC39" s="134"/>
      <c r="AD39" s="144" t="e">
        <f t="shared" si="18"/>
        <v>#DIV/0!</v>
      </c>
      <c r="AE39" s="61">
        <f t="shared" si="6"/>
        <v>0</v>
      </c>
      <c r="AF39" s="61">
        <f t="shared" si="3"/>
        <v>0</v>
      </c>
      <c r="AG39" s="63" t="e">
        <f t="shared" si="4"/>
        <v>#DIV/0!</v>
      </c>
      <c r="AH39" s="61">
        <f t="shared" si="0"/>
        <v>0</v>
      </c>
      <c r="AI39" s="63" t="e">
        <f t="shared" si="5"/>
        <v>#DIV/0!</v>
      </c>
      <c r="AJ39" s="158">
        <f t="shared" si="1"/>
        <v>0</v>
      </c>
      <c r="AK39" s="159" t="e">
        <f t="shared" si="2"/>
        <v>#DIV/0!</v>
      </c>
    </row>
    <row r="40" spans="1:37" ht="15.75" hidden="1">
      <c r="A40" s="253">
        <v>44057</v>
      </c>
      <c r="B40" s="44" t="s">
        <v>34</v>
      </c>
      <c r="C40" s="35"/>
      <c r="D40" s="35"/>
      <c r="E40" s="179" t="e">
        <f t="shared" si="7"/>
        <v>#DIV/0!</v>
      </c>
      <c r="F40" s="35"/>
      <c r="G40" s="60" t="e">
        <f t="shared" si="8"/>
        <v>#DIV/0!</v>
      </c>
      <c r="H40" s="134"/>
      <c r="I40" s="144" t="e">
        <f>H40/F40</f>
        <v>#DIV/0!</v>
      </c>
      <c r="J40" s="35"/>
      <c r="K40" s="35"/>
      <c r="L40" s="179" t="e">
        <f t="shared" si="10"/>
        <v>#DIV/0!</v>
      </c>
      <c r="M40" s="35"/>
      <c r="N40" s="60" t="e">
        <f t="shared" si="11"/>
        <v>#DIV/0!</v>
      </c>
      <c r="O40" s="134"/>
      <c r="P40" s="144" t="e">
        <f>O40/M40</f>
        <v>#DIV/0!</v>
      </c>
      <c r="Q40" s="35"/>
      <c r="R40" s="35"/>
      <c r="S40" s="179" t="e">
        <f t="shared" si="13"/>
        <v>#DIV/0!</v>
      </c>
      <c r="T40" s="35"/>
      <c r="U40" s="60" t="e">
        <f t="shared" si="14"/>
        <v>#DIV/0!</v>
      </c>
      <c r="V40" s="134"/>
      <c r="W40" s="144" t="e">
        <f>V40/T40</f>
        <v>#DIV/0!</v>
      </c>
      <c r="X40" s="35"/>
      <c r="Y40" s="35"/>
      <c r="Z40" s="179" t="e">
        <f t="shared" si="16"/>
        <v>#DIV/0!</v>
      </c>
      <c r="AA40" s="35"/>
      <c r="AB40" s="60" t="e">
        <f t="shared" si="17"/>
        <v>#DIV/0!</v>
      </c>
      <c r="AC40" s="134"/>
      <c r="AD40" s="144" t="e">
        <f>AC40/AA40</f>
        <v>#DIV/0!</v>
      </c>
      <c r="AE40" s="61">
        <f t="shared" si="6"/>
        <v>0</v>
      </c>
      <c r="AF40" s="61">
        <f t="shared" si="3"/>
        <v>0</v>
      </c>
      <c r="AG40" s="63" t="e">
        <f t="shared" si="4"/>
        <v>#DIV/0!</v>
      </c>
      <c r="AH40" s="61">
        <f t="shared" si="0"/>
        <v>0</v>
      </c>
      <c r="AI40" s="63" t="e">
        <f t="shared" si="5"/>
        <v>#DIV/0!</v>
      </c>
      <c r="AJ40" s="158">
        <f t="shared" si="1"/>
        <v>0</v>
      </c>
      <c r="AK40" s="159" t="e">
        <f t="shared" si="2"/>
        <v>#DIV/0!</v>
      </c>
    </row>
    <row r="41" spans="1:37" s="16" customFormat="1" ht="30" customHeight="1">
      <c r="A41" s="302" t="s">
        <v>40</v>
      </c>
      <c r="B41" s="302"/>
      <c r="C41" s="67">
        <f>SUM(C10:C40)</f>
        <v>0</v>
      </c>
      <c r="D41" s="67">
        <f>SUM(D10:D40)</f>
        <v>0</v>
      </c>
      <c r="E41" s="49" t="e">
        <f>D41/C41</f>
        <v>#DIV/0!</v>
      </c>
      <c r="F41" s="67">
        <f>SUM(F10:F40)</f>
        <v>0</v>
      </c>
      <c r="G41" s="48" t="e">
        <f>F41/C41</f>
        <v>#DIV/0!</v>
      </c>
      <c r="H41" s="135">
        <f>SUM(H10:H40)</f>
        <v>0</v>
      </c>
      <c r="I41" s="146" t="e">
        <f>H41/F41</f>
        <v>#DIV/0!</v>
      </c>
      <c r="J41" s="67">
        <f>SUM(J10:J40)</f>
        <v>0</v>
      </c>
      <c r="K41" s="67">
        <f>SUM(K10:K40)</f>
        <v>0</v>
      </c>
      <c r="L41" s="49" t="e">
        <f>K41/J41</f>
        <v>#DIV/0!</v>
      </c>
      <c r="M41" s="67">
        <f>SUM(M10:M40)</f>
        <v>0</v>
      </c>
      <c r="N41" s="48" t="e">
        <f>M41/J41</f>
        <v>#DIV/0!</v>
      </c>
      <c r="O41" s="135">
        <f>SUM(O10:O40)</f>
        <v>0</v>
      </c>
      <c r="P41" s="146" t="e">
        <f>O41/M41</f>
        <v>#DIV/0!</v>
      </c>
      <c r="Q41" s="67">
        <f>SUM(Q10:Q40)</f>
        <v>0</v>
      </c>
      <c r="R41" s="67">
        <f>SUM(R10:R40)</f>
        <v>0</v>
      </c>
      <c r="S41" s="49" t="e">
        <f>R41/Q41</f>
        <v>#DIV/0!</v>
      </c>
      <c r="T41" s="67">
        <f>SUM(T10:T40)</f>
        <v>0</v>
      </c>
      <c r="U41" s="48" t="e">
        <f>T41/Q41</f>
        <v>#DIV/0!</v>
      </c>
      <c r="V41" s="135">
        <f>SUM(V10:V40)</f>
        <v>0</v>
      </c>
      <c r="W41" s="146" t="e">
        <f>V41/T41</f>
        <v>#DIV/0!</v>
      </c>
      <c r="X41" s="67">
        <f>SUM(X10:X40)</f>
        <v>0</v>
      </c>
      <c r="Y41" s="67">
        <f>SUM(Y10:Y40)</f>
        <v>0</v>
      </c>
      <c r="Z41" s="49" t="e">
        <f>Y41/X41</f>
        <v>#DIV/0!</v>
      </c>
      <c r="AA41" s="67">
        <f>SUM(AA10:AA40)</f>
        <v>0</v>
      </c>
      <c r="AB41" s="48" t="e">
        <f>AA41/X41</f>
        <v>#DIV/0!</v>
      </c>
      <c r="AC41" s="135">
        <f>SUM(AC10:AC40)</f>
        <v>0</v>
      </c>
      <c r="AD41" s="146" t="e">
        <f>AC41/AA41</f>
        <v>#DIV/0!</v>
      </c>
      <c r="AE41" s="67">
        <f>SUM(AE10:AE40)</f>
        <v>0</v>
      </c>
      <c r="AF41" s="67">
        <f>SUM(AF10:AF40)</f>
        <v>0</v>
      </c>
      <c r="AG41" s="48" t="e">
        <f t="shared" si="4"/>
        <v>#DIV/0!</v>
      </c>
      <c r="AH41" s="67">
        <f>SUM(AH10:AH40)</f>
        <v>0</v>
      </c>
      <c r="AI41" s="48" t="e">
        <f t="shared" si="5"/>
        <v>#DIV/0!</v>
      </c>
      <c r="AJ41" s="67">
        <f>SUM(AJ10:AJ40)</f>
        <v>0</v>
      </c>
      <c r="AK41" s="78" t="e">
        <f t="shared" si="2"/>
        <v>#DIV/0!</v>
      </c>
    </row>
    <row r="42" spans="1:37" s="115" customFormat="1" ht="30" customHeight="1">
      <c r="A42" s="321" t="s">
        <v>47</v>
      </c>
      <c r="B42" s="321"/>
      <c r="C42" s="49"/>
      <c r="D42" s="49"/>
      <c r="E42" s="49"/>
      <c r="F42" s="49">
        <f>F9/F7</f>
        <v>0</v>
      </c>
      <c r="G42" s="49"/>
      <c r="H42" s="49">
        <f>H9/H7</f>
        <v>0</v>
      </c>
      <c r="I42" s="147"/>
      <c r="J42" s="49"/>
      <c r="K42" s="49"/>
      <c r="L42" s="49"/>
      <c r="M42" s="49" t="e">
        <f>M9/M7</f>
        <v>#DIV/0!</v>
      </c>
      <c r="N42" s="49"/>
      <c r="O42" s="49" t="e">
        <f>O9/O7</f>
        <v>#DIV/0!</v>
      </c>
      <c r="P42" s="147"/>
      <c r="Q42" s="49"/>
      <c r="R42" s="49"/>
      <c r="S42" s="49"/>
      <c r="T42" s="49" t="e">
        <f>T9/T7</f>
        <v>#DIV/0!</v>
      </c>
      <c r="U42" s="49"/>
      <c r="V42" s="49" t="e">
        <f>V9/V7</f>
        <v>#DIV/0!</v>
      </c>
      <c r="W42" s="147"/>
      <c r="X42" s="49" t="e">
        <f>X9/X7</f>
        <v>#DIV/0!</v>
      </c>
      <c r="Y42" s="49"/>
      <c r="Z42" s="49"/>
      <c r="AA42" s="49" t="e">
        <f>AA9/AA7</f>
        <v>#DIV/0!</v>
      </c>
      <c r="AB42" s="49"/>
      <c r="AC42" s="49" t="e">
        <f>AC9/AC7</f>
        <v>#DIV/0!</v>
      </c>
      <c r="AD42" s="147"/>
      <c r="AE42" s="49"/>
      <c r="AF42" s="49"/>
      <c r="AG42" s="49"/>
      <c r="AH42" s="49">
        <f>AH9/AH7</f>
        <v>0</v>
      </c>
      <c r="AI42" s="49"/>
      <c r="AJ42" s="49">
        <f>AJ9/AJ7</f>
        <v>0</v>
      </c>
      <c r="AK42" s="49"/>
    </row>
    <row r="44" spans="1:37" ht="15">
      <c r="B44" s="17"/>
      <c r="C44" s="20"/>
      <c r="D44" s="20"/>
      <c r="E44" s="20"/>
      <c r="F44" s="20"/>
      <c r="G44" s="21"/>
      <c r="H44" s="137"/>
      <c r="I44" s="148"/>
      <c r="J44" s="20"/>
      <c r="K44" s="20"/>
      <c r="L44" s="20"/>
      <c r="M44" s="20"/>
      <c r="N44" s="21"/>
      <c r="O44" s="137"/>
      <c r="P44" s="148"/>
      <c r="Q44" s="20"/>
      <c r="R44" s="20"/>
      <c r="S44" s="20"/>
      <c r="T44" s="20"/>
      <c r="U44" s="21"/>
      <c r="V44" s="137"/>
      <c r="W44" s="148"/>
      <c r="X44" s="20"/>
      <c r="Y44" s="20"/>
      <c r="Z44" s="20"/>
      <c r="AA44" s="20"/>
      <c r="AB44" s="21"/>
      <c r="AC44" s="137"/>
      <c r="AD44" s="148"/>
      <c r="AJ44" s="20"/>
      <c r="AK44" s="24"/>
    </row>
    <row r="45" spans="1:37" ht="15">
      <c r="B45" s="17"/>
      <c r="C45" s="20"/>
      <c r="D45" s="20"/>
      <c r="E45" s="20"/>
      <c r="F45" s="20"/>
      <c r="G45" s="21"/>
      <c r="H45" s="137"/>
      <c r="I45" s="148"/>
      <c r="J45" s="20"/>
      <c r="K45" s="20"/>
      <c r="L45" s="20"/>
      <c r="M45" s="20"/>
      <c r="N45" s="21"/>
      <c r="O45" s="137"/>
      <c r="P45" s="148"/>
      <c r="Q45" s="20"/>
      <c r="R45" s="20"/>
      <c r="S45" s="20"/>
      <c r="T45" s="20"/>
      <c r="U45" s="21"/>
      <c r="V45" s="137"/>
      <c r="W45" s="148"/>
      <c r="X45" s="20"/>
      <c r="Y45" s="20"/>
      <c r="Z45" s="20"/>
      <c r="AA45" s="20"/>
      <c r="AB45" s="21"/>
      <c r="AC45" s="137"/>
      <c r="AD45" s="148"/>
      <c r="AJ45" s="20"/>
      <c r="AK45" s="24"/>
    </row>
    <row r="46" spans="1:37" ht="15">
      <c r="B46" s="17"/>
      <c r="C46" s="20"/>
      <c r="D46" s="20"/>
      <c r="E46" s="20"/>
      <c r="F46" s="20"/>
      <c r="G46" s="21"/>
      <c r="H46" s="137"/>
      <c r="I46" s="148"/>
      <c r="J46" s="20"/>
      <c r="K46" s="20"/>
      <c r="L46" s="20"/>
      <c r="M46" s="20"/>
      <c r="N46" s="21"/>
      <c r="O46" s="137"/>
      <c r="P46" s="148"/>
      <c r="Q46" s="20"/>
      <c r="R46" s="20"/>
      <c r="S46" s="20"/>
      <c r="T46" s="20"/>
      <c r="U46" s="21"/>
      <c r="V46" s="137"/>
      <c r="W46" s="148"/>
      <c r="X46" s="20"/>
      <c r="Y46" s="20"/>
      <c r="Z46" s="20"/>
      <c r="AA46" s="20"/>
      <c r="AB46" s="21"/>
      <c r="AC46" s="137"/>
      <c r="AD46" s="148"/>
      <c r="AJ46" s="20"/>
      <c r="AK46" s="24"/>
    </row>
    <row r="47" spans="1:37" ht="15">
      <c r="B47" s="17"/>
      <c r="C47" s="20"/>
      <c r="D47" s="20"/>
      <c r="E47" s="20"/>
      <c r="F47" s="20"/>
      <c r="G47" s="21"/>
      <c r="H47" s="137"/>
      <c r="I47" s="148"/>
      <c r="J47" s="20"/>
      <c r="K47" s="20"/>
      <c r="L47" s="20"/>
      <c r="M47" s="20"/>
      <c r="N47" s="21"/>
      <c r="O47" s="137"/>
      <c r="P47" s="148"/>
      <c r="Q47" s="20"/>
      <c r="R47" s="20"/>
      <c r="S47" s="20"/>
      <c r="T47" s="20"/>
      <c r="U47" s="21"/>
      <c r="V47" s="137"/>
      <c r="W47" s="148"/>
      <c r="X47" s="20"/>
      <c r="Y47" s="20"/>
      <c r="Z47" s="20"/>
      <c r="AA47" s="20"/>
      <c r="AB47" s="21"/>
      <c r="AC47" s="137"/>
      <c r="AD47" s="148"/>
      <c r="AJ47" s="20"/>
      <c r="AK47" s="24"/>
    </row>
    <row r="48" spans="1:37" ht="15">
      <c r="B48" s="17"/>
      <c r="C48" s="20"/>
      <c r="D48" s="20"/>
      <c r="E48" s="20"/>
      <c r="F48" s="20"/>
      <c r="G48" s="21"/>
      <c r="H48" s="137"/>
      <c r="I48" s="148"/>
      <c r="J48" s="20"/>
      <c r="K48" s="20"/>
      <c r="L48" s="20"/>
      <c r="M48" s="20"/>
      <c r="N48" s="21"/>
      <c r="O48" s="137"/>
      <c r="P48" s="148"/>
      <c r="Q48" s="20"/>
      <c r="R48" s="20"/>
      <c r="S48" s="20"/>
      <c r="T48" s="20"/>
      <c r="U48" s="21"/>
      <c r="V48" s="137"/>
      <c r="W48" s="148"/>
      <c r="X48" s="20"/>
      <c r="Y48" s="20"/>
      <c r="Z48" s="20"/>
      <c r="AA48" s="20"/>
      <c r="AB48" s="21"/>
      <c r="AC48" s="137"/>
      <c r="AD48" s="148"/>
      <c r="AJ48" s="20"/>
      <c r="AK48" s="24"/>
    </row>
  </sheetData>
  <mergeCells count="24">
    <mergeCell ref="AE4:AK4"/>
    <mergeCell ref="A1:B1"/>
    <mergeCell ref="C1:AK1"/>
    <mergeCell ref="A2:B2"/>
    <mergeCell ref="C2:AK2"/>
    <mergeCell ref="A3:B3"/>
    <mergeCell ref="C3:I3"/>
    <mergeCell ref="J3:P3"/>
    <mergeCell ref="Q3:W3"/>
    <mergeCell ref="X3:AD3"/>
    <mergeCell ref="AE3:AK3"/>
    <mergeCell ref="A4:B4"/>
    <mergeCell ref="C4:I4"/>
    <mergeCell ref="J4:P4"/>
    <mergeCell ref="Q4:W4"/>
    <mergeCell ref="X4:AD4"/>
    <mergeCell ref="A41:B41"/>
    <mergeCell ref="A42:B42"/>
    <mergeCell ref="A5:B5"/>
    <mergeCell ref="AE5:AK5"/>
    <mergeCell ref="A6:B6"/>
    <mergeCell ref="A7:B7"/>
    <mergeCell ref="A8:B8"/>
    <mergeCell ref="A9:B9"/>
  </mergeCells>
  <phoneticPr fontId="3" type="noConversion"/>
  <conditionalFormatting sqref="AB9 AD9">
    <cfRule type="cellIs" dxfId="166" priority="25" stopIfTrue="1" operator="lessThan">
      <formula>AB7</formula>
    </cfRule>
  </conditionalFormatting>
  <conditionalFormatting sqref="X9:AA9">
    <cfRule type="cellIs" dxfId="165" priority="27" stopIfTrue="1" operator="lessThan">
      <formula>X8</formula>
    </cfRule>
  </conditionalFormatting>
  <conditionalFormatting sqref="AA9">
    <cfRule type="cellIs" dxfId="164" priority="28" stopIfTrue="1" operator="lessThan">
      <formula>AA7</formula>
    </cfRule>
  </conditionalFormatting>
  <conditionalFormatting sqref="AI41 AB41 AD41 AG41 AK41">
    <cfRule type="cellIs" dxfId="163" priority="29" stopIfTrue="1" operator="lessThanOrEqual">
      <formula>AB7</formula>
    </cfRule>
  </conditionalFormatting>
  <conditionalFormatting sqref="AH41 AE41:AF41 X41:AA41 AJ41">
    <cfRule type="cellIs" dxfId="162" priority="30" stopIfTrue="1" operator="lessThan">
      <formula>X7</formula>
    </cfRule>
  </conditionalFormatting>
  <conditionalFormatting sqref="AE9">
    <cfRule type="cellIs" dxfId="161" priority="32" stopIfTrue="1" operator="lessThan">
      <formula>AE8</formula>
    </cfRule>
  </conditionalFormatting>
  <conditionalFormatting sqref="AF9:AK9">
    <cfRule type="cellIs" dxfId="160" priority="26" stopIfTrue="1" operator="lessThan">
      <formula>AF7</formula>
    </cfRule>
  </conditionalFormatting>
  <conditionalFormatting sqref="X42:AB42 AD42:AK42">
    <cfRule type="cellIs" dxfId="159" priority="31" stopIfTrue="1" operator="lessThan">
      <formula>1</formula>
    </cfRule>
  </conditionalFormatting>
  <conditionalFormatting sqref="U9 W9">
    <cfRule type="cellIs" dxfId="158" priority="19" stopIfTrue="1" operator="lessThan">
      <formula>U7</formula>
    </cfRule>
  </conditionalFormatting>
  <conditionalFormatting sqref="V9 Q9:T9">
    <cfRule type="cellIs" dxfId="157" priority="20" stopIfTrue="1" operator="lessThan">
      <formula>Q8</formula>
    </cfRule>
  </conditionalFormatting>
  <conditionalFormatting sqref="T9">
    <cfRule type="cellIs" dxfId="156" priority="21" stopIfTrue="1" operator="lessThan">
      <formula>T7</formula>
    </cfRule>
  </conditionalFormatting>
  <conditionalFormatting sqref="U41 W41">
    <cfRule type="cellIs" dxfId="155" priority="22" stopIfTrue="1" operator="lessThanOrEqual">
      <formula>U7</formula>
    </cfRule>
  </conditionalFormatting>
  <conditionalFormatting sqref="V41 Q41:T41">
    <cfRule type="cellIs" dxfId="154" priority="23" stopIfTrue="1" operator="lessThan">
      <formula>Q7</formula>
    </cfRule>
  </conditionalFormatting>
  <conditionalFormatting sqref="Q42:W42">
    <cfRule type="cellIs" dxfId="153" priority="24" stopIfTrue="1" operator="lessThan">
      <formula>1</formula>
    </cfRule>
  </conditionalFormatting>
  <conditionalFormatting sqref="N9 P9">
    <cfRule type="cellIs" dxfId="152" priority="13" stopIfTrue="1" operator="lessThan">
      <formula>N7</formula>
    </cfRule>
  </conditionalFormatting>
  <conditionalFormatting sqref="O9 J9:M9">
    <cfRule type="cellIs" dxfId="151" priority="14" stopIfTrue="1" operator="lessThan">
      <formula>J8</formula>
    </cfRule>
  </conditionalFormatting>
  <conditionalFormatting sqref="M9">
    <cfRule type="cellIs" dxfId="150" priority="15" stopIfTrue="1" operator="lessThan">
      <formula>M7</formula>
    </cfRule>
  </conditionalFormatting>
  <conditionalFormatting sqref="N41 P41">
    <cfRule type="cellIs" dxfId="149" priority="16" stopIfTrue="1" operator="lessThanOrEqual">
      <formula>N7</formula>
    </cfRule>
  </conditionalFormatting>
  <conditionalFormatting sqref="O41 J41:M41">
    <cfRule type="cellIs" dxfId="148" priority="17" stopIfTrue="1" operator="lessThan">
      <formula>J7</formula>
    </cfRule>
  </conditionalFormatting>
  <conditionalFormatting sqref="J42:P42">
    <cfRule type="cellIs" dxfId="147" priority="18" stopIfTrue="1" operator="lessThan">
      <formula>1</formula>
    </cfRule>
  </conditionalFormatting>
  <conditionalFormatting sqref="G9 I9">
    <cfRule type="cellIs" dxfId="146" priority="7" stopIfTrue="1" operator="lessThan">
      <formula>G7</formula>
    </cfRule>
  </conditionalFormatting>
  <conditionalFormatting sqref="H9 C9:F9">
    <cfRule type="cellIs" dxfId="145" priority="8" stopIfTrue="1" operator="lessThan">
      <formula>C8</formula>
    </cfRule>
  </conditionalFormatting>
  <conditionalFormatting sqref="F9">
    <cfRule type="cellIs" dxfId="144" priority="9" stopIfTrue="1" operator="lessThan">
      <formula>F7</formula>
    </cfRule>
  </conditionalFormatting>
  <conditionalFormatting sqref="G41 I41">
    <cfRule type="cellIs" dxfId="143" priority="10" stopIfTrue="1" operator="lessThanOrEqual">
      <formula>G7</formula>
    </cfRule>
  </conditionalFormatting>
  <conditionalFormatting sqref="H41 C41:F41">
    <cfRule type="cellIs" dxfId="142" priority="11" stopIfTrue="1" operator="lessThan">
      <formula>C7</formula>
    </cfRule>
  </conditionalFormatting>
  <conditionalFormatting sqref="C42:I42">
    <cfRule type="cellIs" dxfId="141" priority="12" stopIfTrue="1" operator="lessThan">
      <formula>1</formula>
    </cfRule>
  </conditionalFormatting>
  <conditionalFormatting sqref="AC9">
    <cfRule type="cellIs" dxfId="140" priority="1" stopIfTrue="1" operator="lessThan">
      <formula>AC8</formula>
    </cfRule>
  </conditionalFormatting>
  <conditionalFormatting sqref="AC41">
    <cfRule type="cellIs" dxfId="139" priority="2" stopIfTrue="1" operator="lessThan">
      <formula>AC7</formula>
    </cfRule>
  </conditionalFormatting>
  <conditionalFormatting sqref="AC42">
    <cfRule type="cellIs" dxfId="138" priority="3" stopIfTrue="1" operator="lessThan">
      <formula>1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總表</vt:lpstr>
      <vt:lpstr>Media Daily Summary</vt:lpstr>
      <vt:lpstr>卡提諾</vt:lpstr>
      <vt:lpstr>電豹</vt:lpstr>
      <vt:lpstr>Google</vt:lpstr>
      <vt:lpstr>FB-Link</vt:lpstr>
      <vt:lpstr>Facebook</vt:lpstr>
      <vt:lpstr>Youtube</vt:lpstr>
      <vt:lpstr>PPS</vt:lpstr>
      <vt:lpstr>Yahoo</vt:lpstr>
      <vt:lpstr>三立</vt:lpstr>
      <vt:lpstr>UDN</vt:lpstr>
      <vt:lpstr>窩客島</vt:lpstr>
      <vt:lpstr>Nownews</vt:lpstr>
      <vt:lpstr>JAG</vt:lpstr>
      <vt:lpstr>廣編彙整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李官靜</dc:creator>
  <cp:lastModifiedBy>沈佳君</cp:lastModifiedBy>
  <dcterms:created xsi:type="dcterms:W3CDTF">2013-12-25T06:48:48Z</dcterms:created>
  <dcterms:modified xsi:type="dcterms:W3CDTF">2021-05-07T10:41:17Z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NXPowerLiteLastOptimized" pid="2">
    <vt:lpwstr>587679</vt:lpwstr>
  </property>
  <property fmtid="{D5CDD505-2E9C-101B-9397-08002B2CF9AE}" name="NXPowerLiteSettings" pid="3">
    <vt:lpwstr>F7000400038000</vt:lpwstr>
  </property>
  <property fmtid="{D5CDD505-2E9C-101B-9397-08002B2CF9AE}" name="NXPowerLiteVersion" pid="4">
    <vt:lpwstr>D6.2.12</vt:lpwstr>
  </property>
</Properties>
</file>